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40" windowHeight="8100" activeTab="0"/>
  </bookViews>
  <sheets>
    <sheet name="02-04産業別就業者数(15歳以上）" sheetId="1" r:id="rId1"/>
  </sheets>
  <definedNames>
    <definedName name="_xlnm.Print_Area" localSheetId="0">'02-04産業別就業者数(15歳以上）'!$B$1:$AE$55</definedName>
  </definedNames>
  <calcPr fullCalcOnLoad="1"/>
</workbook>
</file>

<file path=xl/sharedStrings.xml><?xml version="1.0" encoding="utf-8"?>
<sst xmlns="http://schemas.openxmlformats.org/spreadsheetml/2006/main" count="53" uniqueCount="48">
  <si>
    <t>年</t>
  </si>
  <si>
    <t>総　数</t>
  </si>
  <si>
    <t>第　１　次　産　業</t>
  </si>
  <si>
    <t>第　　　　３　　　　次　　　　産　　　　業</t>
  </si>
  <si>
    <t>総　　数</t>
  </si>
  <si>
    <t>建設業</t>
  </si>
  <si>
    <t>製造業</t>
  </si>
  <si>
    <t>構成比
（％）</t>
  </si>
  <si>
    <t>半田市</t>
  </si>
  <si>
    <t>常滑市</t>
  </si>
  <si>
    <t>東海市</t>
  </si>
  <si>
    <t>大府市</t>
  </si>
  <si>
    <t>知多市</t>
  </si>
  <si>
    <t>阿久比町</t>
  </si>
  <si>
    <t>東浦町</t>
  </si>
  <si>
    <t>南知多町</t>
  </si>
  <si>
    <t>美浜町</t>
  </si>
  <si>
    <t>武豊町</t>
  </si>
  <si>
    <t>注）総数には分類不能の産業を含む。</t>
  </si>
  <si>
    <t>〈資料〉国勢調査</t>
  </si>
  <si>
    <t>8　人　　　口</t>
  </si>
  <si>
    <t>人　　　口　9</t>
  </si>
  <si>
    <t>(４)産業別就業者数（15歳以上）</t>
  </si>
  <si>
    <t xml:space="preserve"> </t>
  </si>
  <si>
    <t>市町別</t>
  </si>
  <si>
    <t>林業</t>
  </si>
  <si>
    <t>農業</t>
  </si>
  <si>
    <t>漁業</t>
  </si>
  <si>
    <t>金融・
保険業</t>
  </si>
  <si>
    <t>公務</t>
  </si>
  <si>
    <t>不動産業、物品賃貸業</t>
  </si>
  <si>
    <t>鉱業、
採取業、
砂利
採取業</t>
  </si>
  <si>
    <t>第　２　次　産　業</t>
  </si>
  <si>
    <t>-</t>
  </si>
  <si>
    <t>分類不能</t>
  </si>
  <si>
    <t>複合サービス事業</t>
  </si>
  <si>
    <t>（単位：人）各年10月１日現在</t>
  </si>
  <si>
    <t>電気・ｶﾞｽ・水道業・熱供給</t>
  </si>
  <si>
    <t>運輸業、郵便業</t>
  </si>
  <si>
    <t>宿泊業・飲食サービス業</t>
  </si>
  <si>
    <t>学術研究、専門・技術サービス業</t>
  </si>
  <si>
    <t>生活関連サービス業、娯楽業</t>
  </si>
  <si>
    <t>教育・学習支援業</t>
  </si>
  <si>
    <t>医療・福祉</t>
  </si>
  <si>
    <t>サービス業（他に分類されないもの）</t>
  </si>
  <si>
    <t>卸売・小売業</t>
  </si>
  <si>
    <t>情報通信業</t>
  </si>
  <si>
    <t xml:space="preserve">     H17年はサービス業に学術研究、専門・技術サービス業、生活関連サービス業、娯楽業含む。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</si>
</sst>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  <numFmt numFmtId="221" formatCode="&quot;¥&quot;#,##0_);[Red]\(&quot;¥&quot;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1" fillId="0" borderId="0" xfId="0" applyFont="1" applyFill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78" fontId="21" fillId="0" borderId="0" xfId="0" applyNumberFormat="1" applyFont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78" fontId="21" fillId="0" borderId="10" xfId="0" applyNumberFormat="1" applyFont="1" applyBorder="1" applyAlignment="1">
      <alignment horizontal="right" vertical="center"/>
    </xf>
    <xf numFmtId="178" fontId="21" fillId="0" borderId="0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 shrinkToFit="1"/>
    </xf>
    <xf numFmtId="0" fontId="21" fillId="0" borderId="25" xfId="0" applyFont="1" applyBorder="1" applyAlignment="1">
      <alignment horizontal="center" vertical="center"/>
    </xf>
    <xf numFmtId="0" fontId="23" fillId="0" borderId="23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shrinkToFit="1"/>
    </xf>
    <xf numFmtId="0" fontId="23" fillId="0" borderId="19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shrinkToFit="1"/>
    </xf>
    <xf numFmtId="0" fontId="23" fillId="0" borderId="29" xfId="0" applyNumberFormat="1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3" xfId="0" applyFont="1" applyBorder="1" applyAlignment="1">
      <alignment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/>
    </xf>
    <xf numFmtId="38" fontId="21" fillId="0" borderId="24" xfId="49" applyFont="1" applyBorder="1" applyAlignment="1">
      <alignment/>
    </xf>
    <xf numFmtId="38" fontId="21" fillId="0" borderId="0" xfId="49" applyFont="1" applyBorder="1" applyAlignment="1">
      <alignment/>
    </xf>
    <xf numFmtId="203" fontId="21" fillId="0" borderId="0" xfId="49" applyNumberFormat="1" applyFont="1" applyBorder="1" applyAlignment="1">
      <alignment/>
    </xf>
    <xf numFmtId="177" fontId="21" fillId="0" borderId="24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21" fillId="0" borderId="19" xfId="0" applyFont="1" applyBorder="1" applyAlignment="1">
      <alignment horizontal="center"/>
    </xf>
    <xf numFmtId="38" fontId="21" fillId="0" borderId="0" xfId="49" applyFont="1" applyBorder="1" applyAlignment="1">
      <alignment/>
    </xf>
    <xf numFmtId="189" fontId="21" fillId="0" borderId="0" xfId="49" applyNumberFormat="1" applyFont="1" applyBorder="1" applyAlignment="1">
      <alignment/>
    </xf>
    <xf numFmtId="0" fontId="21" fillId="0" borderId="0" xfId="49" applyNumberFormat="1" applyFont="1" applyBorder="1" applyAlignment="1">
      <alignment/>
    </xf>
    <xf numFmtId="203" fontId="21" fillId="0" borderId="0" xfId="49" applyNumberFormat="1" applyFont="1" applyBorder="1" applyAlignment="1">
      <alignment/>
    </xf>
    <xf numFmtId="202" fontId="21" fillId="0" borderId="0" xfId="49" applyNumberFormat="1" applyFont="1" applyBorder="1" applyAlignment="1">
      <alignment horizontal="right"/>
    </xf>
    <xf numFmtId="38" fontId="0" fillId="0" borderId="34" xfId="0" applyNumberFormat="1" applyFont="1" applyBorder="1" applyAlignment="1">
      <alignment/>
    </xf>
    <xf numFmtId="202" fontId="21" fillId="0" borderId="0" xfId="49" applyNumberFormat="1" applyFont="1" applyBorder="1" applyAlignment="1">
      <alignment/>
    </xf>
    <xf numFmtId="38" fontId="21" fillId="0" borderId="0" xfId="49" applyFont="1" applyFill="1" applyBorder="1" applyAlignment="1">
      <alignment/>
    </xf>
    <xf numFmtId="38" fontId="21" fillId="0" borderId="34" xfId="49" applyFont="1" applyFill="1" applyBorder="1" applyAlignment="1">
      <alignment/>
    </xf>
    <xf numFmtId="203" fontId="21" fillId="0" borderId="0" xfId="49" applyNumberFormat="1" applyFont="1" applyBorder="1" applyAlignment="1">
      <alignment horizontal="right"/>
    </xf>
    <xf numFmtId="0" fontId="21" fillId="0" borderId="0" xfId="49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21" fillId="0" borderId="18" xfId="0" applyFont="1" applyBorder="1" applyAlignment="1">
      <alignment horizontal="distributed"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 horizontal="center"/>
    </xf>
    <xf numFmtId="38" fontId="21" fillId="0" borderId="37" xfId="49" applyFont="1" applyBorder="1" applyAlignment="1">
      <alignment/>
    </xf>
    <xf numFmtId="202" fontId="21" fillId="0" borderId="37" xfId="49" applyNumberFormat="1" applyFont="1" applyBorder="1" applyAlignment="1">
      <alignment/>
    </xf>
    <xf numFmtId="189" fontId="21" fillId="0" borderId="37" xfId="49" applyNumberFormat="1" applyFont="1" applyBorder="1" applyAlignment="1">
      <alignment/>
    </xf>
    <xf numFmtId="203" fontId="21" fillId="0" borderId="37" xfId="49" applyNumberFormat="1" applyFont="1" applyBorder="1" applyAlignment="1">
      <alignment/>
    </xf>
    <xf numFmtId="0" fontId="0" fillId="0" borderId="38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1" fillId="0" borderId="18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88"/>
  <sheetViews>
    <sheetView tabSelected="1" view="pageBreakPreview" zoomScaleNormal="80" zoomScaleSheetLayoutView="100" workbookViewId="0" topLeftCell="A1">
      <pane ySplit="8" topLeftCell="A9" activePane="bottomLeft" state="frozen"/>
      <selection pane="topLeft" activeCell="A1" sqref="A1"/>
      <selection pane="bottomLeft" activeCell="J54" sqref="J54"/>
    </sheetView>
  </sheetViews>
  <sheetFormatPr defaultColWidth="9.00390625" defaultRowHeight="13.5"/>
  <cols>
    <col min="1" max="1" width="9.00390625" style="3" customWidth="1"/>
    <col min="2" max="2" width="10.25390625" style="2" customWidth="1"/>
    <col min="3" max="3" width="3.875" style="2" customWidth="1"/>
    <col min="4" max="4" width="8.50390625" style="3" customWidth="1"/>
    <col min="5" max="5" width="7.50390625" style="3" customWidth="1"/>
    <col min="6" max="6" width="4.625" style="3" customWidth="1"/>
    <col min="7" max="7" width="6.00390625" style="3" customWidth="1"/>
    <col min="8" max="8" width="3.75390625" style="3" customWidth="1"/>
    <col min="9" max="9" width="5.625" style="3" customWidth="1"/>
    <col min="10" max="10" width="8.625" style="3" customWidth="1"/>
    <col min="11" max="11" width="4.625" style="3" customWidth="1"/>
    <col min="12" max="12" width="6.625" style="3" customWidth="1"/>
    <col min="13" max="14" width="7.25390625" style="3" customWidth="1"/>
    <col min="15" max="15" width="8.25390625" style="3" customWidth="1"/>
    <col min="16" max="16" width="4.625" style="3" customWidth="1"/>
    <col min="17" max="17" width="6.625" style="3" customWidth="1"/>
    <col min="18" max="19" width="6.625" style="4" customWidth="1"/>
    <col min="20" max="29" width="6.625" style="3" customWidth="1"/>
    <col min="30" max="30" width="6.25390625" style="3" customWidth="1"/>
    <col min="31" max="31" width="8.625" style="3" customWidth="1"/>
    <col min="32" max="16384" width="9.00390625" style="3" customWidth="1"/>
  </cols>
  <sheetData>
    <row r="1" spans="2:31" ht="14.25" customHeight="1">
      <c r="B1" s="1" t="s">
        <v>20</v>
      </c>
      <c r="AE1" s="5" t="s">
        <v>21</v>
      </c>
    </row>
    <row r="2" ht="14.25" customHeight="1"/>
    <row r="3" spans="2:20" ht="18.75" customHeight="1">
      <c r="B3" s="6" t="s">
        <v>22</v>
      </c>
      <c r="C3" s="6"/>
      <c r="D3" s="7"/>
      <c r="T3" s="3" t="s">
        <v>23</v>
      </c>
    </row>
    <row r="4" spans="17:31" ht="14.25" customHeight="1" thickBot="1">
      <c r="Q4" s="8"/>
      <c r="R4" s="8"/>
      <c r="S4" s="9"/>
      <c r="AD4" s="5"/>
      <c r="AE4" s="5" t="s">
        <v>36</v>
      </c>
    </row>
    <row r="5" spans="2:31" s="19" customFormat="1" ht="26.25" customHeight="1">
      <c r="B5" s="10" t="s">
        <v>24</v>
      </c>
      <c r="C5" s="11" t="s">
        <v>0</v>
      </c>
      <c r="D5" s="12" t="s">
        <v>1</v>
      </c>
      <c r="E5" s="13" t="s">
        <v>2</v>
      </c>
      <c r="F5" s="14"/>
      <c r="G5" s="14"/>
      <c r="H5" s="14"/>
      <c r="I5" s="15"/>
      <c r="J5" s="13" t="s">
        <v>32</v>
      </c>
      <c r="K5" s="14"/>
      <c r="L5" s="14"/>
      <c r="M5" s="14"/>
      <c r="N5" s="15"/>
      <c r="O5" s="16"/>
      <c r="P5" s="17"/>
      <c r="Q5" s="14" t="s">
        <v>3</v>
      </c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5"/>
      <c r="AE5" s="18" t="s">
        <v>34</v>
      </c>
    </row>
    <row r="6" spans="2:31" s="19" customFormat="1" ht="27.75" customHeight="1">
      <c r="B6" s="20"/>
      <c r="C6" s="21"/>
      <c r="D6" s="22"/>
      <c r="E6" s="23" t="s">
        <v>4</v>
      </c>
      <c r="F6" s="24"/>
      <c r="G6" s="24" t="s">
        <v>26</v>
      </c>
      <c r="H6" s="25" t="s">
        <v>25</v>
      </c>
      <c r="I6" s="26" t="s">
        <v>27</v>
      </c>
      <c r="J6" s="27" t="s">
        <v>4</v>
      </c>
      <c r="K6" s="27"/>
      <c r="L6" s="28" t="s">
        <v>31</v>
      </c>
      <c r="M6" s="26" t="s">
        <v>5</v>
      </c>
      <c r="N6" s="29" t="s">
        <v>6</v>
      </c>
      <c r="O6" s="23" t="s">
        <v>4</v>
      </c>
      <c r="P6" s="24"/>
      <c r="Q6" s="30" t="s">
        <v>37</v>
      </c>
      <c r="R6" s="31" t="s">
        <v>46</v>
      </c>
      <c r="S6" s="31" t="s">
        <v>38</v>
      </c>
      <c r="T6" s="31" t="s">
        <v>45</v>
      </c>
      <c r="U6" s="31" t="s">
        <v>28</v>
      </c>
      <c r="V6" s="31" t="s">
        <v>30</v>
      </c>
      <c r="W6" s="31" t="s">
        <v>40</v>
      </c>
      <c r="X6" s="31" t="s">
        <v>39</v>
      </c>
      <c r="Y6" s="31" t="s">
        <v>41</v>
      </c>
      <c r="Z6" s="31" t="s">
        <v>42</v>
      </c>
      <c r="AA6" s="31" t="s">
        <v>43</v>
      </c>
      <c r="AB6" s="31" t="s">
        <v>35</v>
      </c>
      <c r="AC6" s="31" t="s">
        <v>44</v>
      </c>
      <c r="AD6" s="32" t="s">
        <v>29</v>
      </c>
      <c r="AE6" s="33"/>
    </row>
    <row r="7" spans="2:31" s="19" customFormat="1" ht="31.5" customHeight="1">
      <c r="B7" s="20"/>
      <c r="C7" s="21"/>
      <c r="D7" s="22"/>
      <c r="E7" s="22"/>
      <c r="F7" s="34"/>
      <c r="G7" s="34"/>
      <c r="H7" s="35"/>
      <c r="I7" s="21"/>
      <c r="J7" s="36"/>
      <c r="K7" s="36"/>
      <c r="L7" s="37"/>
      <c r="M7" s="21"/>
      <c r="N7" s="29"/>
      <c r="O7" s="22"/>
      <c r="P7" s="34"/>
      <c r="Q7" s="38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9"/>
      <c r="AE7" s="33"/>
    </row>
    <row r="8" spans="2:31" s="19" customFormat="1" ht="40.5" customHeight="1">
      <c r="B8" s="40"/>
      <c r="C8" s="41"/>
      <c r="D8" s="42"/>
      <c r="E8" s="43"/>
      <c r="F8" s="44" t="s">
        <v>7</v>
      </c>
      <c r="G8" s="45"/>
      <c r="H8" s="46"/>
      <c r="I8" s="41"/>
      <c r="J8" s="47"/>
      <c r="K8" s="48" t="s">
        <v>7</v>
      </c>
      <c r="L8" s="49"/>
      <c r="M8" s="41"/>
      <c r="N8" s="29"/>
      <c r="O8" s="43"/>
      <c r="P8" s="44" t="s">
        <v>7</v>
      </c>
      <c r="Q8" s="50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51"/>
      <c r="AE8" s="33"/>
    </row>
    <row r="9" spans="2:31" s="19" customFormat="1" ht="13.5" customHeight="1">
      <c r="B9" s="52"/>
      <c r="C9" s="53"/>
      <c r="D9" s="54"/>
      <c r="E9" s="55"/>
      <c r="F9" s="56"/>
      <c r="G9" s="56"/>
      <c r="H9" s="56"/>
      <c r="I9" s="56"/>
      <c r="J9" s="56"/>
      <c r="K9" s="56"/>
      <c r="L9" s="57"/>
      <c r="M9" s="56"/>
      <c r="N9" s="56"/>
      <c r="O9" s="55"/>
      <c r="P9" s="55"/>
      <c r="Q9" s="55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8"/>
      <c r="AE9" s="59"/>
    </row>
    <row r="10" spans="2:31" s="19" customFormat="1" ht="13.5" customHeight="1">
      <c r="B10" s="73" t="s">
        <v>4</v>
      </c>
      <c r="C10" s="60">
        <v>17</v>
      </c>
      <c r="D10" s="61">
        <v>306968</v>
      </c>
      <c r="E10" s="61">
        <v>11662</v>
      </c>
      <c r="F10" s="62">
        <v>3.8</v>
      </c>
      <c r="G10" s="61">
        <v>9403</v>
      </c>
      <c r="H10" s="63">
        <v>1</v>
      </c>
      <c r="I10" s="61">
        <v>2258</v>
      </c>
      <c r="J10" s="61">
        <v>118628</v>
      </c>
      <c r="K10" s="62">
        <v>38.6</v>
      </c>
      <c r="L10" s="64">
        <v>24</v>
      </c>
      <c r="M10" s="61">
        <v>24608</v>
      </c>
      <c r="N10" s="61">
        <v>93996</v>
      </c>
      <c r="O10" s="61">
        <v>174193</v>
      </c>
      <c r="P10" s="62">
        <v>56.7</v>
      </c>
      <c r="Q10" s="61">
        <v>1745</v>
      </c>
      <c r="R10" s="61">
        <v>3948</v>
      </c>
      <c r="S10" s="61">
        <v>18795</v>
      </c>
      <c r="T10" s="61">
        <v>46607</v>
      </c>
      <c r="U10" s="61">
        <v>4834</v>
      </c>
      <c r="V10" s="61">
        <v>2509</v>
      </c>
      <c r="W10" s="65">
        <v>0</v>
      </c>
      <c r="X10" s="61">
        <v>15114</v>
      </c>
      <c r="Y10" s="65">
        <v>0</v>
      </c>
      <c r="Z10" s="61">
        <v>10514</v>
      </c>
      <c r="AA10" s="61">
        <v>22322</v>
      </c>
      <c r="AB10" s="61">
        <v>2705</v>
      </c>
      <c r="AC10" s="61">
        <v>38236</v>
      </c>
      <c r="AD10" s="61">
        <v>6864</v>
      </c>
      <c r="AE10" s="66">
        <f>AE14+AE18+AE22+AE26+AE30+AE34+AE38+AE42+AE46+AE50</f>
        <v>2485</v>
      </c>
    </row>
    <row r="11" spans="2:31" s="19" customFormat="1" ht="13.5" customHeight="1">
      <c r="B11" s="72"/>
      <c r="C11" s="60">
        <v>22</v>
      </c>
      <c r="D11" s="61">
        <v>309236</v>
      </c>
      <c r="E11" s="61">
        <v>9033</v>
      </c>
      <c r="F11" s="62">
        <v>2.9</v>
      </c>
      <c r="G11" s="61">
        <v>7199</v>
      </c>
      <c r="H11" s="63">
        <v>7</v>
      </c>
      <c r="I11" s="61">
        <v>1827</v>
      </c>
      <c r="J11" s="61">
        <v>111203</v>
      </c>
      <c r="K11" s="62">
        <v>36</v>
      </c>
      <c r="L11" s="64">
        <v>20</v>
      </c>
      <c r="M11" s="61">
        <v>22537</v>
      </c>
      <c r="N11" s="61">
        <v>88646</v>
      </c>
      <c r="O11" s="61">
        <v>175548</v>
      </c>
      <c r="P11" s="62">
        <v>56.8</v>
      </c>
      <c r="Q11" s="61">
        <v>1953</v>
      </c>
      <c r="R11" s="61">
        <v>4491</v>
      </c>
      <c r="S11" s="61">
        <v>19434</v>
      </c>
      <c r="T11" s="61">
        <v>44342</v>
      </c>
      <c r="U11" s="61">
        <v>5014</v>
      </c>
      <c r="V11" s="61">
        <v>3763</v>
      </c>
      <c r="W11" s="61">
        <v>7113</v>
      </c>
      <c r="X11" s="61">
        <v>16890</v>
      </c>
      <c r="Y11" s="61">
        <v>10074</v>
      </c>
      <c r="Z11" s="61">
        <v>10855</v>
      </c>
      <c r="AA11" s="61">
        <v>26860</v>
      </c>
      <c r="AB11" s="61">
        <v>1581</v>
      </c>
      <c r="AC11" s="61">
        <v>16202</v>
      </c>
      <c r="AD11" s="61">
        <v>6976</v>
      </c>
      <c r="AE11" s="66">
        <f>AE15+AE19+AE23+AE27+AE31+AE35+AE39+AE43+AE47+AE51</f>
        <v>13452</v>
      </c>
    </row>
    <row r="12" spans="2:31" s="19" customFormat="1" ht="13.5" customHeight="1">
      <c r="B12" s="86"/>
      <c r="C12" s="60">
        <v>27</v>
      </c>
      <c r="D12" s="61">
        <f>E12+J12+O12</f>
        <v>297251</v>
      </c>
      <c r="E12" s="61">
        <f>E16+E20+E24+E28+E32+E36+E40+E44+E48+E52</f>
        <v>8295</v>
      </c>
      <c r="F12" s="62">
        <f>ROUNDUP(E12/D12*100,1)</f>
        <v>2.8000000000000003</v>
      </c>
      <c r="G12" s="61">
        <f>G16+G20+G24+G28+G32+G36+G40+G44+G48+G52</f>
        <v>6616</v>
      </c>
      <c r="H12" s="64">
        <f>H16+H24+H28+H32+H36+H40</f>
        <v>10</v>
      </c>
      <c r="I12" s="61">
        <f>I16+I20+I24+I28+I32+I36+I40+I44+I48+I52</f>
        <v>1669</v>
      </c>
      <c r="J12" s="61">
        <f>SUM(L12:N12)</f>
        <v>110758</v>
      </c>
      <c r="K12" s="62">
        <f>ROUNDUP(J12/D12*100,1)</f>
        <v>37.300000000000004</v>
      </c>
      <c r="L12" s="64">
        <f>L16+L20+L24+L28+L32+L36+L40+L44+L48+L52</f>
        <v>31</v>
      </c>
      <c r="M12" s="61">
        <f>M16+M20+M24+M28+M32+M36+M40+M44+M48+M52</f>
        <v>20691</v>
      </c>
      <c r="N12" s="61">
        <f>N16+N20+N24+N28+N32+N36+N40+N44+N48+N52</f>
        <v>90036</v>
      </c>
      <c r="O12" s="61">
        <f>SUM(Q12:AD12)</f>
        <v>178198</v>
      </c>
      <c r="P12" s="62">
        <f>ROUNDUP(O12/D12*100,1)</f>
        <v>60</v>
      </c>
      <c r="Q12" s="61">
        <f aca="true" t="shared" si="0" ref="Q12:AD12">Q16+Q20+Q24+Q28+Q32+Q36+Q40+Q44+Q48+Q52</f>
        <v>1933</v>
      </c>
      <c r="R12" s="61">
        <f t="shared" si="0"/>
        <v>4458</v>
      </c>
      <c r="S12" s="61">
        <f t="shared" si="0"/>
        <v>18531</v>
      </c>
      <c r="T12" s="61">
        <f t="shared" si="0"/>
        <v>41900</v>
      </c>
      <c r="U12" s="61">
        <f t="shared" si="0"/>
        <v>4741</v>
      </c>
      <c r="V12" s="61">
        <f t="shared" si="0"/>
        <v>4092</v>
      </c>
      <c r="W12" s="61">
        <f>W16+W20+W24+W28+W32+W36+W40+W44+W48+W52</f>
        <v>7625</v>
      </c>
      <c r="X12" s="61">
        <f t="shared" si="0"/>
        <v>16575</v>
      </c>
      <c r="Y12" s="61">
        <f>Y16+Y20+Y24+Y28+Y32+Y36+Y40+Y44+Y48+Y52</f>
        <v>9506</v>
      </c>
      <c r="Z12" s="61">
        <f t="shared" si="0"/>
        <v>11214</v>
      </c>
      <c r="AA12" s="61">
        <f>AA16+AA20+AA24+AA28+AA32+AA36+AA40+AA44+AA48+AA52</f>
        <v>31513</v>
      </c>
      <c r="AB12" s="61">
        <f t="shared" si="0"/>
        <v>2215</v>
      </c>
      <c r="AC12" s="61">
        <f t="shared" si="0"/>
        <v>16774</v>
      </c>
      <c r="AD12" s="61">
        <f t="shared" si="0"/>
        <v>7121</v>
      </c>
      <c r="AE12" s="66">
        <f>AE16+AE20+AE24+AE28+AE32+AE36+AE40+AE44+AE48+AE52</f>
        <v>10688</v>
      </c>
    </row>
    <row r="13" spans="2:31" s="19" customFormat="1" ht="13.5" customHeight="1">
      <c r="B13" s="86"/>
      <c r="C13" s="60"/>
      <c r="D13" s="61"/>
      <c r="E13" s="61"/>
      <c r="F13" s="62"/>
      <c r="G13" s="61"/>
      <c r="H13" s="67"/>
      <c r="I13" s="61"/>
      <c r="J13" s="61"/>
      <c r="K13" s="62"/>
      <c r="L13" s="64"/>
      <c r="M13" s="61"/>
      <c r="N13" s="61"/>
      <c r="O13" s="61"/>
      <c r="P13" s="62"/>
      <c r="Q13" s="61"/>
      <c r="R13" s="61"/>
      <c r="S13" s="61"/>
      <c r="T13" s="61"/>
      <c r="U13" s="61"/>
      <c r="V13" s="61"/>
      <c r="X13" s="61"/>
      <c r="Y13" s="61"/>
      <c r="Z13" s="61"/>
      <c r="AA13" s="61"/>
      <c r="AB13" s="61"/>
      <c r="AC13" s="61"/>
      <c r="AD13" s="61"/>
      <c r="AE13" s="59"/>
    </row>
    <row r="14" spans="2:31" s="19" customFormat="1" ht="13.5" customHeight="1">
      <c r="B14" s="73" t="s">
        <v>8</v>
      </c>
      <c r="C14" s="60">
        <v>17</v>
      </c>
      <c r="D14" s="61">
        <v>57186</v>
      </c>
      <c r="E14" s="61">
        <v>1014</v>
      </c>
      <c r="F14" s="62">
        <v>1.8</v>
      </c>
      <c r="G14" s="61">
        <v>1011</v>
      </c>
      <c r="H14" s="65">
        <v>0</v>
      </c>
      <c r="I14" s="61">
        <v>3</v>
      </c>
      <c r="J14" s="61">
        <v>21877</v>
      </c>
      <c r="K14" s="62">
        <v>38.3</v>
      </c>
      <c r="L14" s="64">
        <v>4</v>
      </c>
      <c r="M14" s="61">
        <v>4470</v>
      </c>
      <c r="N14" s="61">
        <v>17403</v>
      </c>
      <c r="O14" s="61">
        <v>33790</v>
      </c>
      <c r="P14" s="62">
        <v>59.1</v>
      </c>
      <c r="Q14" s="61">
        <v>282</v>
      </c>
      <c r="R14" s="61">
        <v>608</v>
      </c>
      <c r="S14" s="61">
        <v>3577</v>
      </c>
      <c r="T14" s="61">
        <v>9728</v>
      </c>
      <c r="U14" s="61">
        <v>1077</v>
      </c>
      <c r="V14" s="61">
        <v>499</v>
      </c>
      <c r="W14" s="65">
        <v>0</v>
      </c>
      <c r="X14" s="61">
        <v>2752</v>
      </c>
      <c r="Y14" s="65">
        <v>0</v>
      </c>
      <c r="Z14" s="61">
        <v>2288</v>
      </c>
      <c r="AA14" s="61">
        <v>4563</v>
      </c>
      <c r="AB14" s="61">
        <v>431</v>
      </c>
      <c r="AC14" s="61">
        <v>6910</v>
      </c>
      <c r="AD14" s="61">
        <v>1075</v>
      </c>
      <c r="AE14" s="59">
        <v>505</v>
      </c>
    </row>
    <row r="15" spans="2:31" s="19" customFormat="1" ht="13.5" customHeight="1">
      <c r="B15" s="72"/>
      <c r="C15" s="60">
        <v>22</v>
      </c>
      <c r="D15" s="61">
        <v>58397</v>
      </c>
      <c r="E15" s="61">
        <v>794</v>
      </c>
      <c r="F15" s="62">
        <v>1.4</v>
      </c>
      <c r="G15" s="61">
        <v>785</v>
      </c>
      <c r="H15" s="64">
        <v>1</v>
      </c>
      <c r="I15" s="61">
        <v>8</v>
      </c>
      <c r="J15" s="61">
        <v>20766</v>
      </c>
      <c r="K15" s="62">
        <v>35.6</v>
      </c>
      <c r="L15" s="64">
        <v>0</v>
      </c>
      <c r="M15" s="61">
        <v>4168</v>
      </c>
      <c r="N15" s="61">
        <v>16598</v>
      </c>
      <c r="O15" s="61">
        <v>34342</v>
      </c>
      <c r="P15" s="62">
        <v>58.8</v>
      </c>
      <c r="Q15" s="61">
        <v>322</v>
      </c>
      <c r="R15" s="61">
        <v>684</v>
      </c>
      <c r="S15" s="61">
        <v>3580</v>
      </c>
      <c r="T15" s="61">
        <v>8915</v>
      </c>
      <c r="U15" s="61">
        <v>1081</v>
      </c>
      <c r="V15" s="61">
        <v>774</v>
      </c>
      <c r="W15" s="68">
        <v>1358</v>
      </c>
      <c r="X15" s="61">
        <v>3298</v>
      </c>
      <c r="Y15" s="61">
        <v>2139</v>
      </c>
      <c r="Z15" s="61">
        <v>2293</v>
      </c>
      <c r="AA15" s="61">
        <v>5560</v>
      </c>
      <c r="AB15" s="61">
        <v>236</v>
      </c>
      <c r="AC15" s="61">
        <v>2903</v>
      </c>
      <c r="AD15" s="61">
        <v>1199</v>
      </c>
      <c r="AE15" s="59">
        <v>2495</v>
      </c>
    </row>
    <row r="16" spans="2:31" s="19" customFormat="1" ht="13.5" customHeight="1">
      <c r="B16" s="86"/>
      <c r="C16" s="60">
        <v>27</v>
      </c>
      <c r="D16" s="61">
        <v>56280</v>
      </c>
      <c r="E16" s="61">
        <f>G16+H16+I16</f>
        <v>756</v>
      </c>
      <c r="F16" s="62">
        <f>ROUNDUP(E16/D16*100,1)</f>
        <v>1.4000000000000001</v>
      </c>
      <c r="G16" s="61">
        <v>753</v>
      </c>
      <c r="H16" s="64">
        <v>1</v>
      </c>
      <c r="I16" s="61">
        <v>2</v>
      </c>
      <c r="J16" s="61">
        <f>L16+M16+N16</f>
        <v>19930</v>
      </c>
      <c r="K16" s="62">
        <f>ROUNDUP(J16/D16*100,1)</f>
        <v>35.5</v>
      </c>
      <c r="L16" s="64">
        <v>5</v>
      </c>
      <c r="M16" s="61">
        <v>3763</v>
      </c>
      <c r="N16" s="61">
        <v>16162</v>
      </c>
      <c r="O16" s="61">
        <f>Q16+R16+S16+T16+U16+V16+X16+Z16+AA16+AB16+W16+Y16+AC16+AD16</f>
        <v>33235</v>
      </c>
      <c r="P16" s="62">
        <f>ROUNDUP(O16/D16*100,1)</f>
        <v>59.1</v>
      </c>
      <c r="Q16" s="61">
        <v>290</v>
      </c>
      <c r="R16" s="61">
        <v>635</v>
      </c>
      <c r="S16" s="61">
        <v>3230</v>
      </c>
      <c r="T16" s="61">
        <v>8105</v>
      </c>
      <c r="U16" s="61">
        <v>981</v>
      </c>
      <c r="V16" s="61">
        <v>838</v>
      </c>
      <c r="W16" s="68">
        <v>1329</v>
      </c>
      <c r="X16" s="61">
        <v>3073</v>
      </c>
      <c r="Y16" s="61">
        <v>1883</v>
      </c>
      <c r="Z16" s="61">
        <v>2355</v>
      </c>
      <c r="AA16" s="61">
        <v>6131</v>
      </c>
      <c r="AB16" s="61">
        <v>374</v>
      </c>
      <c r="AC16" s="61">
        <v>2876</v>
      </c>
      <c r="AD16" s="61">
        <v>1135</v>
      </c>
      <c r="AE16" s="69">
        <v>2359</v>
      </c>
    </row>
    <row r="17" spans="2:31" s="19" customFormat="1" ht="13.5" customHeight="1">
      <c r="B17" s="86"/>
      <c r="C17" s="60"/>
      <c r="D17" s="61"/>
      <c r="E17" s="61"/>
      <c r="F17" s="62"/>
      <c r="G17" s="61"/>
      <c r="H17" s="65"/>
      <c r="I17" s="61"/>
      <c r="J17" s="61"/>
      <c r="K17" s="62"/>
      <c r="L17" s="64"/>
      <c r="M17" s="61"/>
      <c r="N17" s="61"/>
      <c r="O17" s="61"/>
      <c r="P17" s="62"/>
      <c r="Q17" s="61"/>
      <c r="R17" s="61"/>
      <c r="S17" s="61"/>
      <c r="T17" s="61"/>
      <c r="U17" s="61"/>
      <c r="V17" s="61"/>
      <c r="X17" s="61"/>
      <c r="Y17" s="61"/>
      <c r="Z17" s="61"/>
      <c r="AA17" s="61"/>
      <c r="AB17" s="61"/>
      <c r="AC17" s="61"/>
      <c r="AD17" s="61"/>
      <c r="AE17" s="59"/>
    </row>
    <row r="18" spans="2:31" s="19" customFormat="1" ht="13.5" customHeight="1">
      <c r="B18" s="73" t="s">
        <v>9</v>
      </c>
      <c r="C18" s="60">
        <v>17</v>
      </c>
      <c r="D18" s="61">
        <v>26295</v>
      </c>
      <c r="E18" s="61">
        <v>1397</v>
      </c>
      <c r="F18" s="62">
        <v>5.3</v>
      </c>
      <c r="G18" s="61">
        <v>1022</v>
      </c>
      <c r="H18" s="65">
        <v>0</v>
      </c>
      <c r="I18" s="61">
        <v>375</v>
      </c>
      <c r="J18" s="61">
        <v>9077</v>
      </c>
      <c r="K18" s="62">
        <v>34.5</v>
      </c>
      <c r="L18" s="64">
        <v>2</v>
      </c>
      <c r="M18" s="61">
        <v>1672</v>
      </c>
      <c r="N18" s="61">
        <v>7403</v>
      </c>
      <c r="O18" s="61">
        <v>15705</v>
      </c>
      <c r="P18" s="62">
        <v>59.7</v>
      </c>
      <c r="Q18" s="61">
        <v>114</v>
      </c>
      <c r="R18" s="61">
        <v>254</v>
      </c>
      <c r="S18" s="61">
        <v>2017</v>
      </c>
      <c r="T18" s="61">
        <v>4205</v>
      </c>
      <c r="U18" s="61">
        <v>382</v>
      </c>
      <c r="V18" s="61">
        <v>225</v>
      </c>
      <c r="W18" s="65">
        <v>0</v>
      </c>
      <c r="X18" s="61">
        <v>1075</v>
      </c>
      <c r="Y18" s="65">
        <v>0</v>
      </c>
      <c r="Z18" s="61">
        <v>842</v>
      </c>
      <c r="AA18" s="61">
        <v>1738</v>
      </c>
      <c r="AB18" s="61">
        <v>392</v>
      </c>
      <c r="AC18" s="61">
        <v>3695</v>
      </c>
      <c r="AD18" s="61">
        <v>766</v>
      </c>
      <c r="AE18" s="59">
        <v>116</v>
      </c>
    </row>
    <row r="19" spans="2:31" s="19" customFormat="1" ht="13.5" customHeight="1">
      <c r="B19" s="72"/>
      <c r="C19" s="60">
        <v>22</v>
      </c>
      <c r="D19" s="61">
        <v>27801</v>
      </c>
      <c r="E19" s="61">
        <v>1005</v>
      </c>
      <c r="F19" s="62">
        <v>3.6</v>
      </c>
      <c r="G19" s="61">
        <v>744</v>
      </c>
      <c r="H19" s="65">
        <v>0</v>
      </c>
      <c r="I19" s="61">
        <v>261</v>
      </c>
      <c r="J19" s="61">
        <v>8614</v>
      </c>
      <c r="K19" s="62">
        <v>31</v>
      </c>
      <c r="L19" s="64">
        <v>3</v>
      </c>
      <c r="M19" s="61">
        <v>1582</v>
      </c>
      <c r="N19" s="61">
        <v>7029</v>
      </c>
      <c r="O19" s="61">
        <v>16569</v>
      </c>
      <c r="P19" s="62">
        <v>59.6</v>
      </c>
      <c r="Q19" s="61">
        <v>147</v>
      </c>
      <c r="R19" s="61">
        <v>331</v>
      </c>
      <c r="S19" s="61">
        <v>2539</v>
      </c>
      <c r="T19" s="61">
        <v>3962</v>
      </c>
      <c r="U19" s="61">
        <v>436</v>
      </c>
      <c r="V19" s="61">
        <v>288</v>
      </c>
      <c r="W19" s="68">
        <v>637</v>
      </c>
      <c r="X19" s="61">
        <v>1408</v>
      </c>
      <c r="Y19" s="61">
        <v>902</v>
      </c>
      <c r="Z19" s="61">
        <v>933</v>
      </c>
      <c r="AA19" s="61">
        <v>2223</v>
      </c>
      <c r="AB19" s="61">
        <v>251</v>
      </c>
      <c r="AC19" s="61">
        <v>1730</v>
      </c>
      <c r="AD19" s="61">
        <v>782</v>
      </c>
      <c r="AE19" s="59">
        <v>1613</v>
      </c>
    </row>
    <row r="20" spans="2:31" s="19" customFormat="1" ht="13.5" customHeight="1">
      <c r="B20" s="86"/>
      <c r="C20" s="60">
        <v>27</v>
      </c>
      <c r="D20" s="61">
        <v>27688</v>
      </c>
      <c r="E20" s="61">
        <f>G20+I20</f>
        <v>844</v>
      </c>
      <c r="F20" s="62">
        <f>ROUNDUP(E20/D20*100,1)</f>
        <v>3.1</v>
      </c>
      <c r="G20" s="61">
        <v>595</v>
      </c>
      <c r="H20" s="65" t="s">
        <v>33</v>
      </c>
      <c r="I20" s="61">
        <v>249</v>
      </c>
      <c r="J20" s="61">
        <f>L20+M20+N20</f>
        <v>8591</v>
      </c>
      <c r="K20" s="62">
        <f>ROUNDUP(J20/D20*100,1)</f>
        <v>31.1</v>
      </c>
      <c r="L20" s="64">
        <v>3</v>
      </c>
      <c r="M20" s="61">
        <v>1459</v>
      </c>
      <c r="N20" s="61">
        <v>7129</v>
      </c>
      <c r="O20" s="61">
        <f>Q20+R20+S20+T20+U20+V20+X20+Z20+AA20+AB20+W20+Y20+AC20+AD20</f>
        <v>17091</v>
      </c>
      <c r="P20" s="62">
        <f>ROUNDUP(O20/D20*100,1)</f>
        <v>61.800000000000004</v>
      </c>
      <c r="Q20" s="61">
        <v>145</v>
      </c>
      <c r="R20" s="61">
        <v>330</v>
      </c>
      <c r="S20" s="61">
        <v>2614</v>
      </c>
      <c r="T20" s="61">
        <v>3836</v>
      </c>
      <c r="U20" s="61">
        <v>377</v>
      </c>
      <c r="V20" s="61">
        <v>315</v>
      </c>
      <c r="W20" s="68">
        <v>641</v>
      </c>
      <c r="X20" s="61">
        <v>1455</v>
      </c>
      <c r="Y20" s="61">
        <v>938</v>
      </c>
      <c r="Z20" s="61">
        <v>982</v>
      </c>
      <c r="AA20" s="61">
        <v>2648</v>
      </c>
      <c r="AB20" s="61">
        <v>342</v>
      </c>
      <c r="AC20" s="61">
        <v>1696</v>
      </c>
      <c r="AD20" s="61">
        <v>772</v>
      </c>
      <c r="AE20" s="59">
        <v>1162</v>
      </c>
    </row>
    <row r="21" spans="2:31" s="19" customFormat="1" ht="13.5" customHeight="1">
      <c r="B21" s="86"/>
      <c r="C21" s="60"/>
      <c r="D21" s="61"/>
      <c r="E21" s="61"/>
      <c r="F21" s="62"/>
      <c r="G21" s="61"/>
      <c r="H21" s="65"/>
      <c r="I21" s="61"/>
      <c r="J21" s="61"/>
      <c r="K21" s="62"/>
      <c r="L21" s="64"/>
      <c r="M21" s="61"/>
      <c r="N21" s="61"/>
      <c r="O21" s="61"/>
      <c r="P21" s="62"/>
      <c r="Q21" s="61"/>
      <c r="R21" s="61"/>
      <c r="S21" s="61"/>
      <c r="T21" s="61"/>
      <c r="U21" s="61"/>
      <c r="V21" s="61"/>
      <c r="X21" s="61"/>
      <c r="Y21" s="61"/>
      <c r="Z21" s="61"/>
      <c r="AA21" s="61"/>
      <c r="AB21" s="61"/>
      <c r="AC21" s="61"/>
      <c r="AD21" s="61"/>
      <c r="AE21" s="59"/>
    </row>
    <row r="22" spans="2:31" s="19" customFormat="1" ht="13.5" customHeight="1">
      <c r="B22" s="73" t="s">
        <v>10</v>
      </c>
      <c r="C22" s="60">
        <v>17</v>
      </c>
      <c r="D22" s="61">
        <v>55017</v>
      </c>
      <c r="E22" s="61">
        <v>1691</v>
      </c>
      <c r="F22" s="62">
        <v>3.1</v>
      </c>
      <c r="G22" s="61">
        <v>1690</v>
      </c>
      <c r="H22" s="65">
        <v>0</v>
      </c>
      <c r="I22" s="61">
        <v>1</v>
      </c>
      <c r="J22" s="61">
        <v>22351</v>
      </c>
      <c r="K22" s="62">
        <v>40.6</v>
      </c>
      <c r="L22" s="65">
        <v>0</v>
      </c>
      <c r="M22" s="61">
        <v>5644</v>
      </c>
      <c r="N22" s="61">
        <v>16707</v>
      </c>
      <c r="O22" s="61">
        <v>30689</v>
      </c>
      <c r="P22" s="62">
        <v>55.8</v>
      </c>
      <c r="Q22" s="61">
        <v>234</v>
      </c>
      <c r="R22" s="61">
        <v>910</v>
      </c>
      <c r="S22" s="61">
        <v>4094</v>
      </c>
      <c r="T22" s="61">
        <v>8092</v>
      </c>
      <c r="U22" s="61">
        <v>810</v>
      </c>
      <c r="V22" s="61">
        <v>420</v>
      </c>
      <c r="W22" s="65">
        <v>0</v>
      </c>
      <c r="X22" s="61">
        <v>2685</v>
      </c>
      <c r="Y22" s="65">
        <v>0</v>
      </c>
      <c r="Z22" s="61">
        <v>1630</v>
      </c>
      <c r="AA22" s="61">
        <v>3593</v>
      </c>
      <c r="AB22" s="61">
        <v>310</v>
      </c>
      <c r="AC22" s="61">
        <v>6787</v>
      </c>
      <c r="AD22" s="61">
        <v>1124</v>
      </c>
      <c r="AE22" s="59">
        <v>286</v>
      </c>
    </row>
    <row r="23" spans="2:31" s="19" customFormat="1" ht="13.5" customHeight="1">
      <c r="B23" s="72"/>
      <c r="C23" s="60">
        <v>22</v>
      </c>
      <c r="D23" s="61">
        <v>55252</v>
      </c>
      <c r="E23" s="61">
        <v>1365</v>
      </c>
      <c r="F23" s="62">
        <v>2.5</v>
      </c>
      <c r="G23" s="61">
        <v>1363</v>
      </c>
      <c r="H23" s="64">
        <v>2</v>
      </c>
      <c r="I23" s="65">
        <v>0</v>
      </c>
      <c r="J23" s="61">
        <v>20980</v>
      </c>
      <c r="K23" s="62">
        <v>38</v>
      </c>
      <c r="L23" s="64">
        <v>2</v>
      </c>
      <c r="M23" s="61">
        <v>5367</v>
      </c>
      <c r="N23" s="61">
        <v>15611</v>
      </c>
      <c r="O23" s="61">
        <v>30923</v>
      </c>
      <c r="P23" s="62">
        <v>56</v>
      </c>
      <c r="Q23" s="61">
        <v>331</v>
      </c>
      <c r="R23" s="61">
        <v>928</v>
      </c>
      <c r="S23" s="61">
        <v>4108</v>
      </c>
      <c r="T23" s="61">
        <v>7731</v>
      </c>
      <c r="U23" s="61">
        <v>911</v>
      </c>
      <c r="V23" s="61">
        <v>706</v>
      </c>
      <c r="W23" s="68">
        <v>1255</v>
      </c>
      <c r="X23" s="61">
        <v>2912</v>
      </c>
      <c r="Y23" s="61">
        <v>1756</v>
      </c>
      <c r="Z23" s="61">
        <v>1690</v>
      </c>
      <c r="AA23" s="61">
        <v>4308</v>
      </c>
      <c r="AB23" s="61">
        <v>188</v>
      </c>
      <c r="AC23" s="61">
        <v>3023</v>
      </c>
      <c r="AD23" s="61">
        <v>1076</v>
      </c>
      <c r="AE23" s="59">
        <v>1984</v>
      </c>
    </row>
    <row r="24" spans="2:31" s="19" customFormat="1" ht="13.5" customHeight="1">
      <c r="B24" s="86"/>
      <c r="C24" s="60">
        <v>27</v>
      </c>
      <c r="D24" s="61">
        <v>57637</v>
      </c>
      <c r="E24" s="61">
        <f>G24+H24+I24</f>
        <v>1262</v>
      </c>
      <c r="F24" s="62">
        <f>ROUNDUP(E24/D24*100,1)</f>
        <v>2.2</v>
      </c>
      <c r="G24" s="61">
        <v>1258</v>
      </c>
      <c r="H24" s="64">
        <v>3</v>
      </c>
      <c r="I24" s="61">
        <v>1</v>
      </c>
      <c r="J24" s="61">
        <f>L24+M24+N24</f>
        <v>21531</v>
      </c>
      <c r="K24" s="62">
        <f>ROUNDUP(J24/D24*100,1)</f>
        <v>37.4</v>
      </c>
      <c r="L24" s="64">
        <v>8</v>
      </c>
      <c r="M24" s="61">
        <v>4802</v>
      </c>
      <c r="N24" s="61">
        <v>16721</v>
      </c>
      <c r="O24" s="61">
        <f>Q24+R24+S24+T24+U24+V24+X24+Z24+AA24+AB24+W24+Y24+AC24+AD24</f>
        <v>32673</v>
      </c>
      <c r="P24" s="62">
        <f>ROUNDUP(O24/D24*100,1)</f>
        <v>56.7</v>
      </c>
      <c r="Q24" s="61">
        <v>394</v>
      </c>
      <c r="R24" s="61">
        <v>951</v>
      </c>
      <c r="S24" s="61">
        <v>3906</v>
      </c>
      <c r="T24" s="61">
        <v>7655</v>
      </c>
      <c r="U24" s="61">
        <v>872</v>
      </c>
      <c r="V24" s="61">
        <v>782</v>
      </c>
      <c r="W24" s="68">
        <v>1542</v>
      </c>
      <c r="X24" s="61">
        <v>2983</v>
      </c>
      <c r="Y24" s="61">
        <v>1683</v>
      </c>
      <c r="Z24" s="61">
        <v>1845</v>
      </c>
      <c r="AA24" s="61">
        <v>5224</v>
      </c>
      <c r="AB24" s="61">
        <v>288</v>
      </c>
      <c r="AC24" s="61">
        <v>3249</v>
      </c>
      <c r="AD24" s="61">
        <v>1299</v>
      </c>
      <c r="AE24" s="59">
        <v>2171</v>
      </c>
    </row>
    <row r="25" spans="2:31" s="19" customFormat="1" ht="13.5" customHeight="1">
      <c r="B25" s="86"/>
      <c r="C25" s="60"/>
      <c r="D25" s="61"/>
      <c r="E25" s="61"/>
      <c r="F25" s="62"/>
      <c r="G25" s="61"/>
      <c r="H25" s="65"/>
      <c r="I25" s="61"/>
      <c r="J25" s="61"/>
      <c r="K25" s="62"/>
      <c r="L25" s="64"/>
      <c r="M25" s="61"/>
      <c r="N25" s="61"/>
      <c r="O25" s="61"/>
      <c r="P25" s="62"/>
      <c r="Q25" s="61"/>
      <c r="R25" s="61"/>
      <c r="S25" s="61"/>
      <c r="T25" s="61"/>
      <c r="U25" s="61"/>
      <c r="V25" s="61"/>
      <c r="X25" s="61"/>
      <c r="Y25" s="61"/>
      <c r="Z25" s="61"/>
      <c r="AB25" s="61"/>
      <c r="AC25" s="61"/>
      <c r="AD25" s="61"/>
      <c r="AE25" s="59"/>
    </row>
    <row r="26" spans="2:31" s="19" customFormat="1" ht="13.5" customHeight="1">
      <c r="B26" s="73" t="s">
        <v>11</v>
      </c>
      <c r="C26" s="60">
        <v>17</v>
      </c>
      <c r="D26" s="61">
        <v>42926</v>
      </c>
      <c r="E26" s="61">
        <v>1020</v>
      </c>
      <c r="F26" s="62">
        <v>2.4</v>
      </c>
      <c r="G26" s="61">
        <v>1019</v>
      </c>
      <c r="H26" s="65">
        <v>0</v>
      </c>
      <c r="I26" s="61">
        <v>1</v>
      </c>
      <c r="J26" s="61">
        <v>18500</v>
      </c>
      <c r="K26" s="62">
        <v>43.1</v>
      </c>
      <c r="L26" s="64">
        <v>1</v>
      </c>
      <c r="M26" s="61">
        <v>3080</v>
      </c>
      <c r="N26" s="61">
        <v>15419</v>
      </c>
      <c r="O26" s="61">
        <v>22773</v>
      </c>
      <c r="P26" s="62">
        <v>53.1</v>
      </c>
      <c r="Q26" s="61">
        <v>199</v>
      </c>
      <c r="R26" s="61">
        <v>697</v>
      </c>
      <c r="S26" s="61">
        <v>2015</v>
      </c>
      <c r="T26" s="61">
        <v>5906</v>
      </c>
      <c r="U26" s="61">
        <v>685</v>
      </c>
      <c r="V26" s="61">
        <v>321</v>
      </c>
      <c r="W26" s="65">
        <v>0</v>
      </c>
      <c r="X26" s="61">
        <v>1822</v>
      </c>
      <c r="Y26" s="65">
        <v>0</v>
      </c>
      <c r="Z26" s="61">
        <v>1496</v>
      </c>
      <c r="AA26" s="61">
        <v>3114</v>
      </c>
      <c r="AB26" s="61">
        <v>289</v>
      </c>
      <c r="AC26" s="61">
        <v>5241</v>
      </c>
      <c r="AD26" s="61">
        <v>988</v>
      </c>
      <c r="AE26" s="59">
        <v>633</v>
      </c>
    </row>
    <row r="27" spans="2:31" s="19" customFormat="1" ht="13.5" customHeight="1">
      <c r="B27" s="72"/>
      <c r="C27" s="60">
        <v>22</v>
      </c>
      <c r="D27" s="61">
        <v>44334</v>
      </c>
      <c r="E27" s="61">
        <v>817</v>
      </c>
      <c r="F27" s="62">
        <v>1.8</v>
      </c>
      <c r="G27" s="61">
        <v>816</v>
      </c>
      <c r="H27" s="65">
        <v>0</v>
      </c>
      <c r="I27" s="61">
        <v>1</v>
      </c>
      <c r="J27" s="61">
        <v>17654</v>
      </c>
      <c r="K27" s="62">
        <v>39.8</v>
      </c>
      <c r="L27" s="64">
        <v>4</v>
      </c>
      <c r="M27" s="61">
        <v>2806</v>
      </c>
      <c r="N27" s="61">
        <v>14844</v>
      </c>
      <c r="O27" s="61">
        <v>23689</v>
      </c>
      <c r="P27" s="62">
        <v>53.4</v>
      </c>
      <c r="Q27" s="61">
        <v>252</v>
      </c>
      <c r="R27" s="61">
        <v>974</v>
      </c>
      <c r="S27" s="61">
        <v>2120</v>
      </c>
      <c r="T27" s="61">
        <v>6167</v>
      </c>
      <c r="U27" s="61">
        <v>648</v>
      </c>
      <c r="V27" s="61">
        <v>520</v>
      </c>
      <c r="W27" s="68">
        <v>1182</v>
      </c>
      <c r="X27" s="61">
        <v>2053</v>
      </c>
      <c r="Y27" s="61">
        <v>1275</v>
      </c>
      <c r="Z27" s="61">
        <v>1598</v>
      </c>
      <c r="AA27" s="61">
        <v>3673</v>
      </c>
      <c r="AB27" s="61">
        <v>147</v>
      </c>
      <c r="AC27" s="61">
        <v>2042</v>
      </c>
      <c r="AD27" s="61">
        <v>1038</v>
      </c>
      <c r="AE27" s="59">
        <v>2174</v>
      </c>
    </row>
    <row r="28" spans="2:31" s="19" customFormat="1" ht="13.5" customHeight="1">
      <c r="B28" s="86"/>
      <c r="C28" s="60">
        <v>27</v>
      </c>
      <c r="D28" s="61">
        <f>E28+J28+O28</f>
        <v>45199</v>
      </c>
      <c r="E28" s="61">
        <f>G28+H28+I28</f>
        <v>763</v>
      </c>
      <c r="F28" s="62">
        <f>ROUNDUP(E28/D28*100,1)</f>
        <v>1.7000000000000002</v>
      </c>
      <c r="G28" s="61">
        <v>761</v>
      </c>
      <c r="H28" s="64">
        <v>2</v>
      </c>
      <c r="I28" s="65">
        <v>0</v>
      </c>
      <c r="J28" s="61">
        <f>L28+M28+N28</f>
        <v>18075</v>
      </c>
      <c r="K28" s="62">
        <f>ROUNDUP(J28/D28*100,1)</f>
        <v>40</v>
      </c>
      <c r="L28" s="64">
        <v>3</v>
      </c>
      <c r="M28" s="61">
        <v>2619</v>
      </c>
      <c r="N28" s="61">
        <v>15453</v>
      </c>
      <c r="O28" s="61">
        <f>Q28+R28+S28+T28+U28+V28+X28+Z28+AA28+AB28+W28+Y28+AC28+AD28+AE28</f>
        <v>26361</v>
      </c>
      <c r="P28" s="62">
        <f>ROUNDUP(O28/D28*100,1)</f>
        <v>58.4</v>
      </c>
      <c r="Q28" s="61">
        <v>255</v>
      </c>
      <c r="R28" s="61">
        <v>981</v>
      </c>
      <c r="S28" s="61">
        <v>2119</v>
      </c>
      <c r="T28" s="61">
        <v>5590</v>
      </c>
      <c r="U28" s="61">
        <v>698</v>
      </c>
      <c r="V28" s="61">
        <v>670</v>
      </c>
      <c r="W28" s="68">
        <v>1301</v>
      </c>
      <c r="X28" s="61">
        <v>2097</v>
      </c>
      <c r="Y28" s="61">
        <v>1222</v>
      </c>
      <c r="Z28" s="61">
        <v>1744</v>
      </c>
      <c r="AA28" s="61">
        <v>4616</v>
      </c>
      <c r="AB28" s="61">
        <v>192</v>
      </c>
      <c r="AC28" s="61">
        <v>2299</v>
      </c>
      <c r="AD28" s="61">
        <v>1006</v>
      </c>
      <c r="AE28" s="59">
        <v>1571</v>
      </c>
    </row>
    <row r="29" spans="2:31" s="19" customFormat="1" ht="13.5" customHeight="1">
      <c r="B29" s="86"/>
      <c r="C29" s="60"/>
      <c r="D29" s="61"/>
      <c r="E29" s="61"/>
      <c r="F29" s="62"/>
      <c r="G29" s="61"/>
      <c r="H29" s="65"/>
      <c r="I29" s="61"/>
      <c r="J29" s="61"/>
      <c r="K29" s="62"/>
      <c r="L29" s="64"/>
      <c r="M29" s="61"/>
      <c r="N29" s="61"/>
      <c r="O29" s="61"/>
      <c r="P29" s="62"/>
      <c r="Q29" s="61"/>
      <c r="R29" s="61"/>
      <c r="S29" s="61"/>
      <c r="T29" s="61"/>
      <c r="U29" s="61"/>
      <c r="V29" s="61"/>
      <c r="X29" s="61"/>
      <c r="Y29" s="61"/>
      <c r="Z29" s="61"/>
      <c r="AA29" s="61"/>
      <c r="AB29" s="61"/>
      <c r="AC29" s="61"/>
      <c r="AD29" s="61"/>
      <c r="AE29" s="59"/>
    </row>
    <row r="30" spans="2:31" s="19" customFormat="1" ht="13.5" customHeight="1">
      <c r="B30" s="73" t="s">
        <v>12</v>
      </c>
      <c r="C30" s="60">
        <v>17</v>
      </c>
      <c r="D30" s="61">
        <v>42807</v>
      </c>
      <c r="E30" s="61">
        <v>1253</v>
      </c>
      <c r="F30" s="62">
        <v>2.9</v>
      </c>
      <c r="G30" s="61">
        <v>1252</v>
      </c>
      <c r="H30" s="65">
        <v>0</v>
      </c>
      <c r="I30" s="61">
        <v>1</v>
      </c>
      <c r="J30" s="61">
        <v>15697</v>
      </c>
      <c r="K30" s="62">
        <v>36.7</v>
      </c>
      <c r="L30" s="64">
        <v>1</v>
      </c>
      <c r="M30" s="61">
        <v>3697</v>
      </c>
      <c r="N30" s="61">
        <v>11999</v>
      </c>
      <c r="O30" s="61">
        <v>25384</v>
      </c>
      <c r="P30" s="62">
        <v>59.3</v>
      </c>
      <c r="Q30" s="61">
        <v>497</v>
      </c>
      <c r="R30" s="61">
        <v>656</v>
      </c>
      <c r="S30" s="61">
        <v>2822</v>
      </c>
      <c r="T30" s="61">
        <v>6374</v>
      </c>
      <c r="U30" s="61">
        <v>667</v>
      </c>
      <c r="V30" s="61">
        <v>435</v>
      </c>
      <c r="W30" s="65">
        <v>0</v>
      </c>
      <c r="X30" s="61">
        <v>1853</v>
      </c>
      <c r="Y30" s="65">
        <v>0</v>
      </c>
      <c r="Z30" s="61">
        <v>1473</v>
      </c>
      <c r="AA30" s="61">
        <v>3124</v>
      </c>
      <c r="AB30" s="61">
        <v>395</v>
      </c>
      <c r="AC30" s="61">
        <v>6023</v>
      </c>
      <c r="AD30" s="61">
        <v>1065</v>
      </c>
      <c r="AE30" s="59">
        <v>473</v>
      </c>
    </row>
    <row r="31" spans="2:31" s="19" customFormat="1" ht="13.5" customHeight="1">
      <c r="B31" s="72"/>
      <c r="C31" s="60">
        <v>22</v>
      </c>
      <c r="D31" s="61">
        <v>42403</v>
      </c>
      <c r="E31" s="61">
        <v>874</v>
      </c>
      <c r="F31" s="62">
        <v>2.1</v>
      </c>
      <c r="G31" s="61">
        <v>871</v>
      </c>
      <c r="H31" s="64">
        <v>2</v>
      </c>
      <c r="I31" s="61">
        <v>1</v>
      </c>
      <c r="J31" s="61">
        <v>14414</v>
      </c>
      <c r="K31" s="62">
        <v>34</v>
      </c>
      <c r="L31" s="64">
        <v>2</v>
      </c>
      <c r="M31" s="61">
        <v>3403</v>
      </c>
      <c r="N31" s="61">
        <v>11009</v>
      </c>
      <c r="O31" s="61">
        <v>24875</v>
      </c>
      <c r="P31" s="62">
        <v>58.7</v>
      </c>
      <c r="Q31" s="61">
        <v>491</v>
      </c>
      <c r="R31" s="61">
        <v>637</v>
      </c>
      <c r="S31" s="61">
        <v>2966</v>
      </c>
      <c r="T31" s="61">
        <v>6124</v>
      </c>
      <c r="U31" s="61">
        <v>711</v>
      </c>
      <c r="V31" s="61">
        <v>552</v>
      </c>
      <c r="W31" s="68">
        <v>1084</v>
      </c>
      <c r="X31" s="61">
        <v>2051</v>
      </c>
      <c r="Y31" s="61">
        <v>1311</v>
      </c>
      <c r="Z31" s="61">
        <v>1523</v>
      </c>
      <c r="AA31" s="61">
        <v>3619</v>
      </c>
      <c r="AB31" s="61">
        <v>180</v>
      </c>
      <c r="AC31" s="61">
        <v>2614</v>
      </c>
      <c r="AD31" s="61">
        <v>1012</v>
      </c>
      <c r="AE31" s="59">
        <v>2240</v>
      </c>
    </row>
    <row r="32" spans="2:31" s="19" customFormat="1" ht="13.5" customHeight="1">
      <c r="B32" s="86"/>
      <c r="C32" s="60">
        <v>27</v>
      </c>
      <c r="D32" s="61">
        <f>E32+J32+O32</f>
        <v>41226</v>
      </c>
      <c r="E32" s="61">
        <f>G32+H32+I32</f>
        <v>829</v>
      </c>
      <c r="F32" s="62">
        <f>ROUNDUP(E32/D32*100,1)</f>
        <v>2.1</v>
      </c>
      <c r="G32" s="61">
        <v>826</v>
      </c>
      <c r="H32" s="64">
        <v>1</v>
      </c>
      <c r="I32" s="61">
        <v>2</v>
      </c>
      <c r="J32" s="61">
        <f>L32+M32+N32</f>
        <v>14112</v>
      </c>
      <c r="K32" s="62">
        <f>ROUNDUP(J32/D32*100,1)</f>
        <v>34.300000000000004</v>
      </c>
      <c r="L32" s="64">
        <v>2</v>
      </c>
      <c r="M32" s="61">
        <v>3123</v>
      </c>
      <c r="N32" s="61">
        <v>10987</v>
      </c>
      <c r="O32" s="61">
        <f>Q32+R32+S32+T32+U32+V32+X32+Z32+AA32+AB32+W32+Y32+AC32+AD32+AE32</f>
        <v>26285</v>
      </c>
      <c r="P32" s="62">
        <f>ROUNDUP(O32/D32*100,1)</f>
        <v>63.800000000000004</v>
      </c>
      <c r="Q32" s="61">
        <v>452</v>
      </c>
      <c r="R32" s="61">
        <v>647</v>
      </c>
      <c r="S32" s="61">
        <v>2785</v>
      </c>
      <c r="T32" s="61">
        <v>5698</v>
      </c>
      <c r="U32" s="61">
        <v>653</v>
      </c>
      <c r="V32" s="61">
        <v>588</v>
      </c>
      <c r="W32" s="68">
        <v>1183</v>
      </c>
      <c r="X32" s="61">
        <v>2035</v>
      </c>
      <c r="Y32" s="61">
        <v>1228</v>
      </c>
      <c r="Z32" s="61">
        <v>1488</v>
      </c>
      <c r="AA32" s="61">
        <v>4272</v>
      </c>
      <c r="AB32" s="61">
        <v>276</v>
      </c>
      <c r="AC32" s="61">
        <v>2570</v>
      </c>
      <c r="AD32" s="61">
        <v>962</v>
      </c>
      <c r="AE32" s="59">
        <v>1448</v>
      </c>
    </row>
    <row r="33" spans="2:31" s="19" customFormat="1" ht="13.5" customHeight="1">
      <c r="B33" s="86"/>
      <c r="C33" s="60"/>
      <c r="D33" s="61"/>
      <c r="E33" s="61"/>
      <c r="F33" s="62"/>
      <c r="G33" s="61"/>
      <c r="H33" s="65"/>
      <c r="I33" s="61"/>
      <c r="J33" s="61"/>
      <c r="K33" s="62"/>
      <c r="L33" s="64"/>
      <c r="M33" s="61"/>
      <c r="N33" s="61"/>
      <c r="O33" s="61"/>
      <c r="P33" s="62"/>
      <c r="Q33" s="61"/>
      <c r="R33" s="61"/>
      <c r="S33" s="61"/>
      <c r="T33" s="61"/>
      <c r="U33" s="61"/>
      <c r="V33" s="61"/>
      <c r="X33" s="61"/>
      <c r="Y33" s="61"/>
      <c r="Z33" s="61"/>
      <c r="AA33" s="61"/>
      <c r="AB33" s="61"/>
      <c r="AC33" s="61"/>
      <c r="AD33" s="61"/>
      <c r="AE33" s="59"/>
    </row>
    <row r="34" spans="2:31" s="19" customFormat="1" ht="13.5" customHeight="1">
      <c r="B34" s="73" t="s">
        <v>13</v>
      </c>
      <c r="C34" s="60">
        <v>17</v>
      </c>
      <c r="D34" s="61">
        <v>12437</v>
      </c>
      <c r="E34" s="61">
        <v>572</v>
      </c>
      <c r="F34" s="62">
        <v>4.6</v>
      </c>
      <c r="G34" s="61">
        <v>571</v>
      </c>
      <c r="H34" s="65">
        <v>0</v>
      </c>
      <c r="I34" s="61">
        <v>1</v>
      </c>
      <c r="J34" s="61">
        <v>4649</v>
      </c>
      <c r="K34" s="62">
        <v>37.4</v>
      </c>
      <c r="L34" s="70">
        <v>0</v>
      </c>
      <c r="M34" s="61">
        <v>1133</v>
      </c>
      <c r="N34" s="61">
        <v>3516</v>
      </c>
      <c r="O34" s="61">
        <v>7101</v>
      </c>
      <c r="P34" s="62">
        <v>57.1</v>
      </c>
      <c r="Q34" s="61">
        <v>85</v>
      </c>
      <c r="R34" s="61">
        <v>173</v>
      </c>
      <c r="S34" s="61">
        <v>595</v>
      </c>
      <c r="T34" s="61">
        <v>1952</v>
      </c>
      <c r="U34" s="61">
        <v>221</v>
      </c>
      <c r="V34" s="61">
        <v>144</v>
      </c>
      <c r="W34" s="65">
        <v>0</v>
      </c>
      <c r="X34" s="61">
        <v>491</v>
      </c>
      <c r="Y34" s="65">
        <v>0</v>
      </c>
      <c r="Z34" s="61">
        <v>533</v>
      </c>
      <c r="AA34" s="61">
        <v>968</v>
      </c>
      <c r="AB34" s="61">
        <v>107</v>
      </c>
      <c r="AC34" s="61">
        <v>1512</v>
      </c>
      <c r="AD34" s="61">
        <v>320</v>
      </c>
      <c r="AE34" s="59">
        <v>115</v>
      </c>
    </row>
    <row r="35" spans="2:31" s="19" customFormat="1" ht="13.5" customHeight="1">
      <c r="B35" s="72"/>
      <c r="C35" s="60">
        <v>22</v>
      </c>
      <c r="D35" s="61">
        <v>12550</v>
      </c>
      <c r="E35" s="61">
        <v>388</v>
      </c>
      <c r="F35" s="62">
        <v>3.1</v>
      </c>
      <c r="G35" s="61">
        <v>388</v>
      </c>
      <c r="H35" s="65">
        <v>0</v>
      </c>
      <c r="I35" s="65">
        <v>0</v>
      </c>
      <c r="J35" s="61">
        <v>4347</v>
      </c>
      <c r="K35" s="62">
        <v>34.6</v>
      </c>
      <c r="L35" s="70">
        <v>0</v>
      </c>
      <c r="M35" s="61">
        <v>1038</v>
      </c>
      <c r="N35" s="61">
        <v>3309</v>
      </c>
      <c r="O35" s="61">
        <v>7219</v>
      </c>
      <c r="P35" s="62">
        <v>57.5</v>
      </c>
      <c r="Q35" s="61">
        <v>91</v>
      </c>
      <c r="R35" s="61">
        <v>181</v>
      </c>
      <c r="S35" s="61">
        <v>645</v>
      </c>
      <c r="T35" s="61">
        <v>1830</v>
      </c>
      <c r="U35" s="61">
        <v>228</v>
      </c>
      <c r="V35" s="61">
        <v>152</v>
      </c>
      <c r="W35" s="68">
        <v>308</v>
      </c>
      <c r="X35" s="61">
        <v>599</v>
      </c>
      <c r="Y35" s="61">
        <v>376</v>
      </c>
      <c r="Z35" s="61">
        <v>533</v>
      </c>
      <c r="AA35" s="61">
        <v>1177</v>
      </c>
      <c r="AB35" s="61">
        <v>60</v>
      </c>
      <c r="AC35" s="61">
        <v>710</v>
      </c>
      <c r="AD35" s="61">
        <v>329</v>
      </c>
      <c r="AE35" s="59">
        <v>596</v>
      </c>
    </row>
    <row r="36" spans="2:31" s="19" customFormat="1" ht="13.5" customHeight="1">
      <c r="B36" s="86"/>
      <c r="C36" s="60">
        <v>27</v>
      </c>
      <c r="D36" s="61">
        <f>E36+J36+O36</f>
        <v>13356</v>
      </c>
      <c r="E36" s="61">
        <f>G36+H36+I36</f>
        <v>410</v>
      </c>
      <c r="F36" s="62">
        <f>ROUNDUP(E36/D36*100,1)</f>
        <v>3.1</v>
      </c>
      <c r="G36" s="61">
        <v>409</v>
      </c>
      <c r="H36" s="64">
        <v>1</v>
      </c>
      <c r="I36" s="65">
        <v>0</v>
      </c>
      <c r="J36" s="61">
        <f>L36+M36+N36</f>
        <v>4710</v>
      </c>
      <c r="K36" s="62">
        <f>ROUNDUP(J36/D36*100,1)</f>
        <v>35.300000000000004</v>
      </c>
      <c r="L36" s="70">
        <v>0</v>
      </c>
      <c r="M36" s="61">
        <v>982</v>
      </c>
      <c r="N36" s="61">
        <v>3728</v>
      </c>
      <c r="O36" s="61">
        <f>Q36+R36+S36+T36+U36+V36+X36+Z36+AA36+AB36+W36+Y36+AC36+AD36+AE36</f>
        <v>8236</v>
      </c>
      <c r="P36" s="62">
        <f>ROUNDUP(O36/D36*100,1)</f>
        <v>61.7</v>
      </c>
      <c r="Q36" s="61">
        <v>96</v>
      </c>
      <c r="R36" s="61">
        <v>207</v>
      </c>
      <c r="S36" s="61">
        <v>671</v>
      </c>
      <c r="T36" s="61">
        <v>1857</v>
      </c>
      <c r="U36" s="61">
        <v>215</v>
      </c>
      <c r="V36" s="61">
        <v>152</v>
      </c>
      <c r="W36" s="68">
        <v>353</v>
      </c>
      <c r="X36" s="61">
        <v>563</v>
      </c>
      <c r="Y36" s="61">
        <v>400</v>
      </c>
      <c r="Z36" s="61">
        <v>563</v>
      </c>
      <c r="AA36" s="61">
        <v>1493</v>
      </c>
      <c r="AB36" s="61">
        <v>97</v>
      </c>
      <c r="AC36" s="61">
        <v>773</v>
      </c>
      <c r="AD36" s="61">
        <v>350</v>
      </c>
      <c r="AE36" s="59">
        <v>446</v>
      </c>
    </row>
    <row r="37" spans="2:31" s="19" customFormat="1" ht="13.5" customHeight="1">
      <c r="B37" s="86"/>
      <c r="C37" s="60"/>
      <c r="D37" s="61"/>
      <c r="E37" s="61"/>
      <c r="F37" s="62"/>
      <c r="G37" s="61"/>
      <c r="H37" s="65"/>
      <c r="I37" s="61"/>
      <c r="J37" s="61"/>
      <c r="K37" s="62"/>
      <c r="L37" s="64"/>
      <c r="M37" s="61"/>
      <c r="N37" s="61"/>
      <c r="O37" s="61"/>
      <c r="P37" s="62"/>
      <c r="Q37" s="61"/>
      <c r="R37" s="61"/>
      <c r="S37" s="61"/>
      <c r="T37" s="61"/>
      <c r="U37" s="61"/>
      <c r="V37" s="61"/>
      <c r="X37" s="61"/>
      <c r="Y37" s="61"/>
      <c r="Z37" s="61"/>
      <c r="AA37" s="61"/>
      <c r="AB37" s="61"/>
      <c r="AC37" s="61"/>
      <c r="AD37" s="61"/>
      <c r="AE37" s="59"/>
    </row>
    <row r="38" spans="2:31" s="19" customFormat="1" ht="13.5" customHeight="1">
      <c r="B38" s="73" t="s">
        <v>14</v>
      </c>
      <c r="C38" s="60">
        <v>17</v>
      </c>
      <c r="D38" s="61">
        <v>24128</v>
      </c>
      <c r="E38" s="61">
        <v>668</v>
      </c>
      <c r="F38" s="62">
        <v>2.8</v>
      </c>
      <c r="G38" s="61">
        <v>653</v>
      </c>
      <c r="H38" s="71">
        <v>1</v>
      </c>
      <c r="I38" s="61">
        <v>14</v>
      </c>
      <c r="J38" s="61">
        <v>10389</v>
      </c>
      <c r="K38" s="62">
        <v>43.1</v>
      </c>
      <c r="L38" s="70">
        <v>0</v>
      </c>
      <c r="M38" s="61">
        <v>1662</v>
      </c>
      <c r="N38" s="61">
        <v>8727</v>
      </c>
      <c r="O38" s="61">
        <v>12897</v>
      </c>
      <c r="P38" s="62">
        <v>53.5</v>
      </c>
      <c r="Q38" s="61">
        <v>98</v>
      </c>
      <c r="R38" s="61">
        <v>287</v>
      </c>
      <c r="S38" s="61">
        <v>1197</v>
      </c>
      <c r="T38" s="61">
        <v>3511</v>
      </c>
      <c r="U38" s="61">
        <v>378</v>
      </c>
      <c r="V38" s="61">
        <v>179</v>
      </c>
      <c r="W38" s="65">
        <v>0</v>
      </c>
      <c r="X38" s="61">
        <v>948</v>
      </c>
      <c r="Y38" s="65">
        <v>0</v>
      </c>
      <c r="Z38" s="61">
        <v>869</v>
      </c>
      <c r="AA38" s="61">
        <v>1777</v>
      </c>
      <c r="AB38" s="61">
        <v>182</v>
      </c>
      <c r="AC38" s="61">
        <v>2974</v>
      </c>
      <c r="AD38" s="61">
        <v>497</v>
      </c>
      <c r="AE38" s="66">
        <f>D38-(E38+J38+O38)</f>
        <v>174</v>
      </c>
    </row>
    <row r="39" spans="2:31" s="19" customFormat="1" ht="13.5" customHeight="1">
      <c r="B39" s="72"/>
      <c r="C39" s="60">
        <v>22</v>
      </c>
      <c r="D39" s="61">
        <v>24335</v>
      </c>
      <c r="E39" s="61">
        <v>536</v>
      </c>
      <c r="F39" s="62">
        <v>2.2</v>
      </c>
      <c r="G39" s="61">
        <v>529</v>
      </c>
      <c r="H39" s="65">
        <v>0</v>
      </c>
      <c r="I39" s="61">
        <v>7</v>
      </c>
      <c r="J39" s="61">
        <v>9673</v>
      </c>
      <c r="K39" s="62">
        <v>39.7</v>
      </c>
      <c r="L39" s="70">
        <v>0</v>
      </c>
      <c r="M39" s="61">
        <v>1392</v>
      </c>
      <c r="N39" s="61">
        <v>8281</v>
      </c>
      <c r="O39" s="61">
        <v>12815</v>
      </c>
      <c r="P39" s="62">
        <v>52.7</v>
      </c>
      <c r="Q39" s="61">
        <v>97</v>
      </c>
      <c r="R39" s="61">
        <v>373</v>
      </c>
      <c r="S39" s="61">
        <v>1123</v>
      </c>
      <c r="T39" s="61">
        <v>3413</v>
      </c>
      <c r="U39" s="61">
        <v>397</v>
      </c>
      <c r="V39" s="61">
        <v>305</v>
      </c>
      <c r="W39" s="68">
        <v>589</v>
      </c>
      <c r="X39" s="61">
        <v>1052</v>
      </c>
      <c r="Y39" s="61">
        <v>687</v>
      </c>
      <c r="Z39" s="61">
        <v>865</v>
      </c>
      <c r="AA39" s="61">
        <v>2189</v>
      </c>
      <c r="AB39" s="61">
        <v>81</v>
      </c>
      <c r="AC39" s="61">
        <v>1125</v>
      </c>
      <c r="AD39" s="61">
        <v>519</v>
      </c>
      <c r="AE39" s="66">
        <f>D39-(E39+J39+O39)</f>
        <v>1311</v>
      </c>
    </row>
    <row r="40" spans="2:31" s="19" customFormat="1" ht="13.5" customHeight="1">
      <c r="B40" s="86"/>
      <c r="C40" s="60">
        <v>27</v>
      </c>
      <c r="D40" s="61">
        <f>E40+J40+O40</f>
        <v>24226</v>
      </c>
      <c r="E40" s="61">
        <f>G40+H40+I40</f>
        <v>497</v>
      </c>
      <c r="F40" s="62">
        <f>ROUNDUP(E40/D40*100,1)</f>
        <v>2.1</v>
      </c>
      <c r="G40" s="61">
        <v>486</v>
      </c>
      <c r="H40" s="64">
        <v>2</v>
      </c>
      <c r="I40" s="61">
        <v>9</v>
      </c>
      <c r="J40" s="61">
        <f>SUM(L40:N40)</f>
        <v>9566</v>
      </c>
      <c r="K40" s="62">
        <f>ROUNDUP(J40/D40*100,1)</f>
        <v>39.5</v>
      </c>
      <c r="L40" s="70">
        <v>0</v>
      </c>
      <c r="M40" s="61">
        <v>1363</v>
      </c>
      <c r="N40" s="61">
        <v>8203</v>
      </c>
      <c r="O40" s="61">
        <f>SUM(Q40:AE40)</f>
        <v>14163</v>
      </c>
      <c r="P40" s="62">
        <f>ROUNDUP(O40/D40*100,1)</f>
        <v>58.5</v>
      </c>
      <c r="Q40" s="61">
        <v>94</v>
      </c>
      <c r="R40" s="61">
        <v>362</v>
      </c>
      <c r="S40" s="61">
        <v>1067</v>
      </c>
      <c r="T40" s="61">
        <v>3339</v>
      </c>
      <c r="U40" s="61">
        <v>377</v>
      </c>
      <c r="V40" s="61">
        <v>309</v>
      </c>
      <c r="W40" s="68">
        <v>632</v>
      </c>
      <c r="X40" s="61">
        <v>1132</v>
      </c>
      <c r="Y40" s="61">
        <v>702</v>
      </c>
      <c r="Z40" s="61">
        <v>831</v>
      </c>
      <c r="AA40" s="61">
        <v>2495</v>
      </c>
      <c r="AB40" s="61">
        <v>137</v>
      </c>
      <c r="AC40" s="61">
        <v>1272</v>
      </c>
      <c r="AD40" s="61">
        <v>544</v>
      </c>
      <c r="AE40" s="59">
        <v>870</v>
      </c>
    </row>
    <row r="41" spans="2:31" s="19" customFormat="1" ht="13.5" customHeight="1">
      <c r="B41" s="86"/>
      <c r="C41" s="60"/>
      <c r="D41" s="61"/>
      <c r="E41" s="61"/>
      <c r="F41" s="62"/>
      <c r="G41" s="61"/>
      <c r="H41" s="65"/>
      <c r="I41" s="61"/>
      <c r="J41" s="61"/>
      <c r="K41" s="62"/>
      <c r="L41" s="64"/>
      <c r="M41" s="61"/>
      <c r="N41" s="61"/>
      <c r="O41" s="61"/>
      <c r="P41" s="62"/>
      <c r="Q41" s="61"/>
      <c r="R41" s="61"/>
      <c r="S41" s="61"/>
      <c r="T41" s="61"/>
      <c r="U41" s="61"/>
      <c r="V41" s="61"/>
      <c r="X41" s="61"/>
      <c r="Y41" s="61"/>
      <c r="Z41" s="61"/>
      <c r="AA41" s="61"/>
      <c r="AB41" s="61"/>
      <c r="AC41" s="61"/>
      <c r="AD41" s="61"/>
      <c r="AE41" s="59"/>
    </row>
    <row r="42" spans="2:31" s="19" customFormat="1" ht="13.5" customHeight="1">
      <c r="B42" s="73" t="s">
        <v>15</v>
      </c>
      <c r="C42" s="60">
        <v>17</v>
      </c>
      <c r="D42" s="61">
        <v>11728</v>
      </c>
      <c r="E42" s="61">
        <v>2460</v>
      </c>
      <c r="F42" s="62">
        <v>21</v>
      </c>
      <c r="G42" s="61">
        <v>875</v>
      </c>
      <c r="H42" s="65">
        <v>0</v>
      </c>
      <c r="I42" s="61">
        <v>1585</v>
      </c>
      <c r="J42" s="61">
        <v>2899</v>
      </c>
      <c r="K42" s="62">
        <v>24.7</v>
      </c>
      <c r="L42" s="64">
        <v>3</v>
      </c>
      <c r="M42" s="61">
        <v>717</v>
      </c>
      <c r="N42" s="61">
        <v>2179</v>
      </c>
      <c r="O42" s="61">
        <v>6343</v>
      </c>
      <c r="P42" s="62">
        <v>54.1</v>
      </c>
      <c r="Q42" s="61">
        <v>23</v>
      </c>
      <c r="R42" s="61">
        <v>44</v>
      </c>
      <c r="S42" s="61">
        <v>478</v>
      </c>
      <c r="T42" s="61">
        <v>1673</v>
      </c>
      <c r="U42" s="61">
        <v>124</v>
      </c>
      <c r="V42" s="61">
        <v>42</v>
      </c>
      <c r="W42" s="65">
        <v>0</v>
      </c>
      <c r="X42" s="61">
        <v>1510</v>
      </c>
      <c r="Y42" s="65">
        <v>0</v>
      </c>
      <c r="Z42" s="61">
        <v>270</v>
      </c>
      <c r="AA42" s="61">
        <v>619</v>
      </c>
      <c r="AB42" s="61">
        <v>235</v>
      </c>
      <c r="AC42" s="61">
        <v>1071</v>
      </c>
      <c r="AD42" s="61">
        <v>254</v>
      </c>
      <c r="AE42" s="66">
        <f>D42-(E42+J42+O42)</f>
        <v>26</v>
      </c>
    </row>
    <row r="43" spans="2:31" s="19" customFormat="1" ht="13.5" customHeight="1">
      <c r="B43" s="72"/>
      <c r="C43" s="60">
        <v>22</v>
      </c>
      <c r="D43" s="61">
        <v>10808</v>
      </c>
      <c r="E43" s="61">
        <v>2014</v>
      </c>
      <c r="F43" s="62">
        <v>18.6</v>
      </c>
      <c r="G43" s="61">
        <v>663</v>
      </c>
      <c r="H43" s="65">
        <v>0</v>
      </c>
      <c r="I43" s="61">
        <v>1351</v>
      </c>
      <c r="J43" s="61">
        <v>2629</v>
      </c>
      <c r="K43" s="62">
        <v>24.3</v>
      </c>
      <c r="L43" s="64">
        <v>3</v>
      </c>
      <c r="M43" s="61">
        <v>560</v>
      </c>
      <c r="N43" s="61">
        <v>2066</v>
      </c>
      <c r="O43" s="61">
        <v>5966</v>
      </c>
      <c r="P43" s="62">
        <v>55.2</v>
      </c>
      <c r="Q43" s="61">
        <v>21</v>
      </c>
      <c r="R43" s="61">
        <v>46</v>
      </c>
      <c r="S43" s="61">
        <v>461</v>
      </c>
      <c r="T43" s="61">
        <v>1544</v>
      </c>
      <c r="U43" s="61">
        <v>122</v>
      </c>
      <c r="V43" s="61">
        <v>70</v>
      </c>
      <c r="W43" s="68">
        <v>88</v>
      </c>
      <c r="X43" s="61">
        <v>1404</v>
      </c>
      <c r="Y43" s="61">
        <v>406</v>
      </c>
      <c r="Z43" s="61">
        <v>250</v>
      </c>
      <c r="AA43" s="61">
        <v>717</v>
      </c>
      <c r="AB43" s="61">
        <v>163</v>
      </c>
      <c r="AC43" s="61">
        <v>432</v>
      </c>
      <c r="AD43" s="61">
        <v>242</v>
      </c>
      <c r="AE43" s="66">
        <f>D43-(E43+J43+O43)</f>
        <v>199</v>
      </c>
    </row>
    <row r="44" spans="2:31" s="19" customFormat="1" ht="13.5" customHeight="1">
      <c r="B44" s="86"/>
      <c r="C44" s="60">
        <v>27</v>
      </c>
      <c r="D44" s="61">
        <f>E44+J44+O44</f>
        <v>9803</v>
      </c>
      <c r="E44" s="61">
        <f>SUM(G44:I44)</f>
        <v>1850</v>
      </c>
      <c r="F44" s="62">
        <f>ROUNDUP(E44/D44*100,1)</f>
        <v>18.900000000000002</v>
      </c>
      <c r="G44" s="61">
        <v>579</v>
      </c>
      <c r="H44" s="65">
        <v>0</v>
      </c>
      <c r="I44" s="61">
        <v>1271</v>
      </c>
      <c r="J44" s="61">
        <f>SUM(L44:N44)</f>
        <v>2379</v>
      </c>
      <c r="K44" s="62">
        <f>ROUNDUP(J44/D44*100,1)</f>
        <v>24.3</v>
      </c>
      <c r="L44" s="64">
        <v>1</v>
      </c>
      <c r="M44" s="61">
        <v>512</v>
      </c>
      <c r="N44" s="61">
        <v>1866</v>
      </c>
      <c r="O44" s="61">
        <f>SUM(Q44:AE44)</f>
        <v>5574</v>
      </c>
      <c r="P44" s="62">
        <f>ROUNDUP(O44/D44*100,1)</f>
        <v>56.9</v>
      </c>
      <c r="Q44" s="61">
        <v>25</v>
      </c>
      <c r="R44" s="61">
        <v>39</v>
      </c>
      <c r="S44" s="61">
        <v>383</v>
      </c>
      <c r="T44" s="61">
        <v>1374</v>
      </c>
      <c r="U44" s="61">
        <v>95</v>
      </c>
      <c r="V44" s="61">
        <v>45</v>
      </c>
      <c r="W44" s="68">
        <v>110</v>
      </c>
      <c r="X44" s="61">
        <v>1290</v>
      </c>
      <c r="Y44" s="61">
        <v>339</v>
      </c>
      <c r="Z44" s="61">
        <v>237</v>
      </c>
      <c r="AA44" s="61">
        <v>706</v>
      </c>
      <c r="AB44" s="61">
        <v>188</v>
      </c>
      <c r="AC44" s="61">
        <v>405</v>
      </c>
      <c r="AD44" s="61">
        <v>214</v>
      </c>
      <c r="AE44" s="59">
        <v>124</v>
      </c>
    </row>
    <row r="45" spans="2:31" s="19" customFormat="1" ht="13.5" customHeight="1">
      <c r="B45" s="86"/>
      <c r="C45" s="60"/>
      <c r="D45" s="61"/>
      <c r="E45" s="61"/>
      <c r="F45" s="62"/>
      <c r="G45" s="61"/>
      <c r="H45" s="65"/>
      <c r="I45" s="61"/>
      <c r="J45" s="61"/>
      <c r="K45" s="62"/>
      <c r="L45" s="64"/>
      <c r="M45" s="61"/>
      <c r="N45" s="61"/>
      <c r="O45" s="61"/>
      <c r="P45" s="62"/>
      <c r="Q45" s="61"/>
      <c r="R45" s="61"/>
      <c r="S45" s="61"/>
      <c r="T45" s="61"/>
      <c r="U45" s="61"/>
      <c r="V45" s="61"/>
      <c r="X45" s="61"/>
      <c r="Y45" s="61"/>
      <c r="Z45" s="61"/>
      <c r="AA45" s="61"/>
      <c r="AB45" s="61"/>
      <c r="AC45" s="61"/>
      <c r="AD45" s="61"/>
      <c r="AE45" s="59"/>
    </row>
    <row r="46" spans="2:31" s="19" customFormat="1" ht="13.5" customHeight="1">
      <c r="B46" s="73" t="s">
        <v>16</v>
      </c>
      <c r="C46" s="60">
        <v>17</v>
      </c>
      <c r="D46" s="61">
        <v>13292</v>
      </c>
      <c r="E46" s="61">
        <v>1180</v>
      </c>
      <c r="F46" s="62">
        <v>8.9</v>
      </c>
      <c r="G46" s="61">
        <v>906</v>
      </c>
      <c r="H46" s="65">
        <v>0</v>
      </c>
      <c r="I46" s="61">
        <v>274</v>
      </c>
      <c r="J46" s="61">
        <v>4160</v>
      </c>
      <c r="K46" s="62">
        <v>31.3</v>
      </c>
      <c r="L46" s="64">
        <v>6</v>
      </c>
      <c r="M46" s="61">
        <v>942</v>
      </c>
      <c r="N46" s="61">
        <v>3212</v>
      </c>
      <c r="O46" s="61">
        <v>7921</v>
      </c>
      <c r="P46" s="62">
        <v>59.6</v>
      </c>
      <c r="Q46" s="61">
        <v>87</v>
      </c>
      <c r="R46" s="61">
        <v>100</v>
      </c>
      <c r="S46" s="61">
        <v>722</v>
      </c>
      <c r="T46" s="61">
        <v>2089</v>
      </c>
      <c r="U46" s="61">
        <v>182</v>
      </c>
      <c r="V46" s="61">
        <v>94</v>
      </c>
      <c r="W46" s="65">
        <v>0</v>
      </c>
      <c r="X46" s="61">
        <v>1027</v>
      </c>
      <c r="Y46" s="65">
        <v>0</v>
      </c>
      <c r="Z46" s="61">
        <v>512</v>
      </c>
      <c r="AA46" s="61">
        <v>1169</v>
      </c>
      <c r="AB46" s="61">
        <v>190</v>
      </c>
      <c r="AC46" s="61">
        <v>1402</v>
      </c>
      <c r="AD46" s="61">
        <v>347</v>
      </c>
      <c r="AE46" s="66">
        <f>D46-(E46+J46+O46)</f>
        <v>31</v>
      </c>
    </row>
    <row r="47" spans="2:31" s="19" customFormat="1" ht="13.5" customHeight="1">
      <c r="B47" s="72"/>
      <c r="C47" s="60">
        <v>22</v>
      </c>
      <c r="D47" s="61">
        <v>12292</v>
      </c>
      <c r="E47" s="61">
        <v>925</v>
      </c>
      <c r="F47" s="62">
        <v>7.5</v>
      </c>
      <c r="G47" s="61">
        <v>729</v>
      </c>
      <c r="H47" s="64">
        <v>2</v>
      </c>
      <c r="I47" s="61">
        <v>194</v>
      </c>
      <c r="J47" s="61">
        <v>3595</v>
      </c>
      <c r="K47" s="62">
        <v>29.2</v>
      </c>
      <c r="L47" s="64">
        <v>2</v>
      </c>
      <c r="M47" s="61">
        <v>817</v>
      </c>
      <c r="N47" s="61">
        <v>2776</v>
      </c>
      <c r="O47" s="61">
        <v>7556</v>
      </c>
      <c r="P47" s="62">
        <v>61.5</v>
      </c>
      <c r="Q47" s="61">
        <v>73</v>
      </c>
      <c r="R47" s="61">
        <v>118</v>
      </c>
      <c r="S47" s="61">
        <v>620</v>
      </c>
      <c r="T47" s="61">
        <v>1828</v>
      </c>
      <c r="U47" s="61">
        <v>183</v>
      </c>
      <c r="V47" s="61">
        <v>147</v>
      </c>
      <c r="W47" s="68">
        <v>188</v>
      </c>
      <c r="X47" s="61">
        <v>958</v>
      </c>
      <c r="Y47" s="61">
        <v>476</v>
      </c>
      <c r="Z47" s="61">
        <v>542</v>
      </c>
      <c r="AA47" s="61">
        <v>1394</v>
      </c>
      <c r="AB47" s="61">
        <v>138</v>
      </c>
      <c r="AC47" s="61">
        <v>536</v>
      </c>
      <c r="AD47" s="61">
        <v>355</v>
      </c>
      <c r="AE47" s="66">
        <f>D47-(E47+J47+O47)</f>
        <v>216</v>
      </c>
    </row>
    <row r="48" spans="2:31" s="19" customFormat="1" ht="13.5" customHeight="1">
      <c r="B48" s="86"/>
      <c r="C48" s="60">
        <v>27</v>
      </c>
      <c r="D48" s="61">
        <f>E48+J48+O48</f>
        <v>11583</v>
      </c>
      <c r="E48" s="61">
        <f>SUM(G48:I48)</f>
        <v>776</v>
      </c>
      <c r="F48" s="62">
        <f>ROUNDUP(E48/D48*100,1)</f>
        <v>6.699999999999999</v>
      </c>
      <c r="G48" s="61">
        <v>647</v>
      </c>
      <c r="H48" s="64">
        <v>0</v>
      </c>
      <c r="I48" s="61">
        <v>129</v>
      </c>
      <c r="J48" s="61">
        <f>SUM(L48:N48)</f>
        <v>3392</v>
      </c>
      <c r="K48" s="62">
        <f>ROUNDUP(J48/D48*100,1)</f>
        <v>29.3</v>
      </c>
      <c r="L48" s="64">
        <v>4</v>
      </c>
      <c r="M48" s="61">
        <v>741</v>
      </c>
      <c r="N48" s="61">
        <v>2647</v>
      </c>
      <c r="O48" s="61">
        <f>SUM(Q48:AE48)</f>
        <v>7415</v>
      </c>
      <c r="P48" s="62">
        <f>ROUNDUP(O48/D48*100,1)</f>
        <v>64.1</v>
      </c>
      <c r="Q48" s="61">
        <v>57</v>
      </c>
      <c r="R48" s="61">
        <v>101</v>
      </c>
      <c r="S48" s="61">
        <v>583</v>
      </c>
      <c r="T48" s="61">
        <v>1665</v>
      </c>
      <c r="U48" s="61">
        <v>176</v>
      </c>
      <c r="V48" s="61">
        <v>137</v>
      </c>
      <c r="W48" s="68">
        <v>193</v>
      </c>
      <c r="X48" s="61">
        <v>831</v>
      </c>
      <c r="Y48" s="61">
        <v>393</v>
      </c>
      <c r="Z48" s="61">
        <v>510</v>
      </c>
      <c r="AA48" s="61">
        <v>1466</v>
      </c>
      <c r="AB48" s="61">
        <v>167</v>
      </c>
      <c r="AC48" s="61">
        <v>616</v>
      </c>
      <c r="AD48" s="61">
        <v>354</v>
      </c>
      <c r="AE48" s="59">
        <v>166</v>
      </c>
    </row>
    <row r="49" spans="2:31" s="19" customFormat="1" ht="13.5" customHeight="1">
      <c r="B49" s="86"/>
      <c r="C49" s="60"/>
      <c r="D49" s="61"/>
      <c r="E49" s="61"/>
      <c r="F49" s="62"/>
      <c r="G49" s="61"/>
      <c r="H49" s="65"/>
      <c r="I49" s="61"/>
      <c r="J49" s="61"/>
      <c r="K49" s="62"/>
      <c r="L49" s="64"/>
      <c r="M49" s="61"/>
      <c r="N49" s="61"/>
      <c r="O49" s="61"/>
      <c r="P49" s="62"/>
      <c r="Q49" s="61"/>
      <c r="R49" s="61"/>
      <c r="S49" s="61"/>
      <c r="T49" s="61"/>
      <c r="U49" s="61"/>
      <c r="V49" s="61"/>
      <c r="X49" s="61"/>
      <c r="Y49" s="61"/>
      <c r="Z49" s="61"/>
      <c r="AA49" s="61"/>
      <c r="AB49" s="61"/>
      <c r="AC49" s="61"/>
      <c r="AD49" s="61"/>
      <c r="AE49" s="59"/>
    </row>
    <row r="50" spans="2:31" s="19" customFormat="1" ht="13.5" customHeight="1">
      <c r="B50" s="73" t="s">
        <v>17</v>
      </c>
      <c r="C50" s="60">
        <v>17</v>
      </c>
      <c r="D50" s="61">
        <v>21152</v>
      </c>
      <c r="E50" s="61">
        <v>407</v>
      </c>
      <c r="F50" s="62">
        <v>1.9</v>
      </c>
      <c r="G50" s="61">
        <v>404</v>
      </c>
      <c r="H50" s="65">
        <v>0</v>
      </c>
      <c r="I50" s="61">
        <v>3</v>
      </c>
      <c r="J50" s="61">
        <v>9029</v>
      </c>
      <c r="K50" s="62">
        <v>42.7</v>
      </c>
      <c r="L50" s="64">
        <v>7</v>
      </c>
      <c r="M50" s="61">
        <v>1591</v>
      </c>
      <c r="N50" s="61">
        <v>7431</v>
      </c>
      <c r="O50" s="61">
        <v>11590</v>
      </c>
      <c r="P50" s="62">
        <v>54.8</v>
      </c>
      <c r="Q50" s="61">
        <v>126</v>
      </c>
      <c r="R50" s="61">
        <v>219</v>
      </c>
      <c r="S50" s="61">
        <v>1278</v>
      </c>
      <c r="T50" s="61">
        <v>3077</v>
      </c>
      <c r="U50" s="61">
        <v>308</v>
      </c>
      <c r="V50" s="61">
        <v>150</v>
      </c>
      <c r="W50" s="65">
        <v>0</v>
      </c>
      <c r="X50" s="61">
        <v>951</v>
      </c>
      <c r="Y50" s="65">
        <v>0</v>
      </c>
      <c r="Z50" s="61">
        <v>601</v>
      </c>
      <c r="AA50" s="61">
        <v>1657</v>
      </c>
      <c r="AB50" s="61">
        <v>174</v>
      </c>
      <c r="AC50" s="61">
        <v>2621</v>
      </c>
      <c r="AD50" s="61">
        <v>428</v>
      </c>
      <c r="AE50" s="66">
        <f>D50-(E50+J50+O50)</f>
        <v>126</v>
      </c>
    </row>
    <row r="51" spans="2:31" s="19" customFormat="1" ht="13.5" customHeight="1">
      <c r="B51" s="72"/>
      <c r="C51" s="60">
        <v>22</v>
      </c>
      <c r="D51" s="61">
        <v>21064</v>
      </c>
      <c r="E51" s="61">
        <v>315</v>
      </c>
      <c r="F51" s="62">
        <v>1.5</v>
      </c>
      <c r="G51" s="61">
        <v>311</v>
      </c>
      <c r="H51" s="65">
        <v>0</v>
      </c>
      <c r="I51" s="61">
        <v>4</v>
      </c>
      <c r="J51" s="61">
        <v>8531</v>
      </c>
      <c r="K51" s="62">
        <v>40.5</v>
      </c>
      <c r="L51" s="64">
        <v>4</v>
      </c>
      <c r="M51" s="61">
        <v>1404</v>
      </c>
      <c r="N51" s="61">
        <v>7123</v>
      </c>
      <c r="O51" s="61">
        <v>11594</v>
      </c>
      <c r="P51" s="62">
        <v>55</v>
      </c>
      <c r="Q51" s="61">
        <v>128</v>
      </c>
      <c r="R51" s="61">
        <v>219</v>
      </c>
      <c r="S51" s="61">
        <v>1272</v>
      </c>
      <c r="T51" s="61">
        <v>2828</v>
      </c>
      <c r="U51" s="61">
        <v>297</v>
      </c>
      <c r="V51" s="61">
        <v>249</v>
      </c>
      <c r="W51" s="61">
        <v>424</v>
      </c>
      <c r="X51" s="61">
        <v>1155</v>
      </c>
      <c r="Y51" s="61">
        <v>746</v>
      </c>
      <c r="Z51" s="61">
        <v>628</v>
      </c>
      <c r="AA51" s="61">
        <v>2000</v>
      </c>
      <c r="AB51" s="61">
        <v>137</v>
      </c>
      <c r="AC51" s="61">
        <v>1087</v>
      </c>
      <c r="AD51" s="61">
        <v>424</v>
      </c>
      <c r="AE51" s="66">
        <f>D51-(E51+J51+O51)</f>
        <v>624</v>
      </c>
    </row>
    <row r="52" spans="2:31" s="19" customFormat="1" ht="13.5" customHeight="1">
      <c r="B52" s="73"/>
      <c r="C52" s="60">
        <v>27</v>
      </c>
      <c r="D52" s="61">
        <f>E52+J52+O52</f>
        <v>20941</v>
      </c>
      <c r="E52" s="61">
        <f>SUM(G52:I52)</f>
        <v>308</v>
      </c>
      <c r="F52" s="62">
        <f>ROUNDUP(E52/D52*100,1)</f>
        <v>1.5</v>
      </c>
      <c r="G52" s="61">
        <v>302</v>
      </c>
      <c r="H52" s="65">
        <v>0</v>
      </c>
      <c r="I52" s="61">
        <v>6</v>
      </c>
      <c r="J52" s="61">
        <f>SUM(L52:N52)</f>
        <v>8472</v>
      </c>
      <c r="K52" s="62">
        <f>ROUNDUP(J52/D52*100,1)</f>
        <v>40.5</v>
      </c>
      <c r="L52" s="64">
        <v>5</v>
      </c>
      <c r="M52" s="61">
        <v>1327</v>
      </c>
      <c r="N52" s="61">
        <v>7140</v>
      </c>
      <c r="O52" s="61">
        <f>SUM(Q52:AE52)</f>
        <v>12161</v>
      </c>
      <c r="P52" s="62">
        <f>ROUNDUP(O52/D52*100,1)</f>
        <v>58.1</v>
      </c>
      <c r="Q52" s="61">
        <v>125</v>
      </c>
      <c r="R52" s="61">
        <v>205</v>
      </c>
      <c r="S52" s="61">
        <v>1173</v>
      </c>
      <c r="T52" s="61">
        <v>2781</v>
      </c>
      <c r="U52" s="61">
        <v>297</v>
      </c>
      <c r="V52" s="61">
        <v>256</v>
      </c>
      <c r="W52" s="61">
        <v>341</v>
      </c>
      <c r="X52" s="61">
        <v>1116</v>
      </c>
      <c r="Y52" s="61">
        <v>718</v>
      </c>
      <c r="Z52" s="61">
        <v>659</v>
      </c>
      <c r="AA52" s="61">
        <v>2462</v>
      </c>
      <c r="AB52" s="61">
        <v>154</v>
      </c>
      <c r="AC52" s="61">
        <v>1018</v>
      </c>
      <c r="AD52" s="61">
        <v>485</v>
      </c>
      <c r="AE52" s="59">
        <v>371</v>
      </c>
    </row>
    <row r="53" spans="2:31" s="19" customFormat="1" ht="13.5" customHeight="1" thickBot="1">
      <c r="B53" s="74"/>
      <c r="C53" s="75"/>
      <c r="D53" s="76"/>
      <c r="E53" s="76"/>
      <c r="F53" s="76"/>
      <c r="G53" s="76"/>
      <c r="H53" s="77"/>
      <c r="I53" s="76"/>
      <c r="J53" s="76"/>
      <c r="K53" s="78"/>
      <c r="L53" s="79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80"/>
    </row>
    <row r="54" spans="2:31" s="19" customFormat="1" ht="18" customHeight="1">
      <c r="B54" s="81" t="s">
        <v>18</v>
      </c>
      <c r="C54" s="82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E54" s="83" t="s">
        <v>19</v>
      </c>
    </row>
    <row r="55" spans="2:3" s="19" customFormat="1" ht="13.5" customHeight="1">
      <c r="B55" s="81" t="s">
        <v>47</v>
      </c>
      <c r="C55" s="84"/>
    </row>
    <row r="56" s="19" customFormat="1" ht="13.5">
      <c r="C56" s="84"/>
    </row>
    <row r="57" s="19" customFormat="1" ht="13.5">
      <c r="C57" s="84"/>
    </row>
    <row r="58" s="19" customFormat="1" ht="13.5">
      <c r="C58" s="84"/>
    </row>
    <row r="59" s="19" customFormat="1" ht="13.5">
      <c r="C59" s="84"/>
    </row>
    <row r="60" s="19" customFormat="1" ht="13.5">
      <c r="C60" s="84"/>
    </row>
    <row r="61" ht="14.25">
      <c r="H61" s="85"/>
    </row>
    <row r="62" ht="14.25">
      <c r="H62" s="85"/>
    </row>
    <row r="63" ht="14.25">
      <c r="H63" s="85"/>
    </row>
    <row r="64" ht="14.25">
      <c r="H64" s="85"/>
    </row>
    <row r="65" ht="14.25">
      <c r="H65" s="85"/>
    </row>
    <row r="66" ht="14.25">
      <c r="H66" s="85"/>
    </row>
    <row r="67" ht="14.25">
      <c r="H67" s="85"/>
    </row>
    <row r="68" ht="14.25">
      <c r="H68" s="85"/>
    </row>
    <row r="69" ht="14.25">
      <c r="H69" s="85"/>
    </row>
    <row r="70" ht="14.25">
      <c r="H70" s="85"/>
    </row>
    <row r="71" ht="14.25">
      <c r="H71" s="85"/>
    </row>
    <row r="72" ht="14.25">
      <c r="H72" s="85"/>
    </row>
    <row r="73" ht="14.25">
      <c r="H73" s="85"/>
    </row>
    <row r="74" ht="14.25">
      <c r="H74" s="85"/>
    </row>
    <row r="75" ht="14.25">
      <c r="H75" s="85"/>
    </row>
    <row r="76" ht="14.25">
      <c r="H76" s="85"/>
    </row>
    <row r="77" ht="14.25">
      <c r="H77" s="85"/>
    </row>
    <row r="78" ht="14.25">
      <c r="H78" s="85"/>
    </row>
    <row r="79" ht="14.25">
      <c r="H79" s="85"/>
    </row>
    <row r="80" ht="14.25">
      <c r="H80" s="85"/>
    </row>
    <row r="81" ht="14.25">
      <c r="H81" s="85"/>
    </row>
    <row r="82" ht="14.25">
      <c r="H82" s="85"/>
    </row>
    <row r="83" ht="14.25">
      <c r="H83" s="85"/>
    </row>
    <row r="84" ht="14.25">
      <c r="H84" s="85"/>
    </row>
    <row r="85" ht="14.25">
      <c r="H85" s="85"/>
    </row>
    <row r="86" ht="14.25">
      <c r="H86" s="85"/>
    </row>
    <row r="87" ht="14.25">
      <c r="H87" s="85"/>
    </row>
    <row r="88" ht="14.25">
      <c r="H88" s="85"/>
    </row>
  </sheetData>
  <sheetProtection/>
  <mergeCells count="31">
    <mergeCell ref="J6:K7"/>
    <mergeCell ref="T6:T8"/>
    <mergeCell ref="Z6:Z8"/>
    <mergeCell ref="Q6:Q8"/>
    <mergeCell ref="AE5:AE8"/>
    <mergeCell ref="I6:I8"/>
    <mergeCell ref="E5:I5"/>
    <mergeCell ref="J5:N5"/>
    <mergeCell ref="AD6:AD8"/>
    <mergeCell ref="AB6:AB8"/>
    <mergeCell ref="H6:H8"/>
    <mergeCell ref="O6:P7"/>
    <mergeCell ref="Q5:AD5"/>
    <mergeCell ref="U6:U8"/>
    <mergeCell ref="R6:R8"/>
    <mergeCell ref="Q4:R4"/>
    <mergeCell ref="L6:L8"/>
    <mergeCell ref="M6:M8"/>
    <mergeCell ref="N6:N8"/>
    <mergeCell ref="V6:V8"/>
    <mergeCell ref="S6:S8"/>
    <mergeCell ref="Y6:Y8"/>
    <mergeCell ref="AC6:AC8"/>
    <mergeCell ref="X6:X8"/>
    <mergeCell ref="AA6:AA8"/>
    <mergeCell ref="B5:B8"/>
    <mergeCell ref="C5:C8"/>
    <mergeCell ref="D5:D8"/>
    <mergeCell ref="E6:F7"/>
    <mergeCell ref="G6:G8"/>
    <mergeCell ref="W6:W8"/>
  </mergeCells>
  <printOptions horizontalCentered="1"/>
  <pageMargins left="0.2362204724409449" right="0.2362204724409449" top="0.7874015748031497" bottom="0.3937007874015748" header="0.5118110236220472" footer="0.5118110236220472"/>
  <pageSetup fitToHeight="0" horizontalDpi="600" verticalDpi="600" orientation="portrait" paperSize="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</dc:creator>
  <cp:keywords/>
  <dc:description/>
  <cp:lastModifiedBy>東海市</cp:lastModifiedBy>
  <cp:lastPrinted>2017-11-24T05:27:05Z</cp:lastPrinted>
  <dcterms:created xsi:type="dcterms:W3CDTF">2006-07-10T00:35:23Z</dcterms:created>
  <dcterms:modified xsi:type="dcterms:W3CDTF">2017-12-15T07:05:28Z</dcterms:modified>
  <cp:category/>
  <cp:version/>
  <cp:contentType/>
  <cp:contentStatus/>
</cp:coreProperties>
</file>